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DB9" lockStructure="1"/>
  <bookViews>
    <workbookView xWindow="480" yWindow="96" windowWidth="19416" windowHeight="8256"/>
  </bookViews>
  <sheets>
    <sheet name="Worksheet Pages 1 and 2" sheetId="2" r:id="rId1"/>
    <sheet name="Compensation Form Page 3" sheetId="1" r:id="rId2"/>
    <sheet name="Minimum Salaries" sheetId="4" r:id="rId3"/>
  </sheets>
  <calcPr calcId="145621"/>
</workbook>
</file>

<file path=xl/calcChain.xml><?xml version="1.0" encoding="utf-8"?>
<calcChain xmlns="http://schemas.openxmlformats.org/spreadsheetml/2006/main">
  <c r="I64" i="2" l="1"/>
  <c r="I63" i="2"/>
  <c r="I58" i="2"/>
  <c r="I57" i="2"/>
  <c r="D3" i="1" l="1"/>
  <c r="C33" i="2"/>
  <c r="D5" i="4" l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C41" i="1"/>
  <c r="C39" i="1"/>
  <c r="C38" i="1"/>
  <c r="C37" i="1"/>
  <c r="E32" i="1"/>
  <c r="D32" i="1"/>
  <c r="G31" i="1"/>
  <c r="E31" i="1"/>
  <c r="E29" i="1"/>
  <c r="F28" i="1"/>
  <c r="D28" i="1"/>
  <c r="C27" i="1"/>
  <c r="H19" i="1"/>
  <c r="G19" i="1"/>
  <c r="F19" i="1"/>
  <c r="E19" i="1"/>
  <c r="D19" i="1"/>
  <c r="C19" i="1"/>
  <c r="H17" i="1"/>
  <c r="G17" i="1"/>
  <c r="F17" i="1"/>
  <c r="E17" i="1"/>
  <c r="D17" i="1"/>
  <c r="C17" i="1"/>
  <c r="H14" i="1"/>
  <c r="G14" i="1"/>
  <c r="F14" i="1"/>
  <c r="E14" i="1"/>
  <c r="D14" i="1"/>
  <c r="C14" i="1"/>
  <c r="H13" i="1"/>
  <c r="G13" i="1"/>
  <c r="F13" i="1"/>
  <c r="E13" i="1"/>
  <c r="D13" i="1"/>
  <c r="C13" i="1"/>
  <c r="H11" i="1"/>
  <c r="H18" i="1" s="1"/>
  <c r="H21" i="1" s="1"/>
  <c r="G11" i="1"/>
  <c r="G18" i="1" s="1"/>
  <c r="G21" i="1" s="1"/>
  <c r="F11" i="1"/>
  <c r="F18" i="1" s="1"/>
  <c r="F21" i="1" s="1"/>
  <c r="E11" i="1"/>
  <c r="E18" i="1" s="1"/>
  <c r="E21" i="1" s="1"/>
  <c r="D11" i="1"/>
  <c r="C11" i="1"/>
  <c r="C18" i="1" s="1"/>
  <c r="C21" i="1" s="1"/>
  <c r="H10" i="1"/>
  <c r="G10" i="1"/>
  <c r="F10" i="1"/>
  <c r="E10" i="1"/>
  <c r="D5" i="1"/>
  <c r="B5" i="1"/>
  <c r="I95" i="2"/>
  <c r="H95" i="2"/>
  <c r="G94" i="2"/>
  <c r="G96" i="2" s="1"/>
  <c r="F94" i="2"/>
  <c r="F96" i="2" s="1"/>
  <c r="E94" i="2"/>
  <c r="E96" i="2" s="1"/>
  <c r="D94" i="2"/>
  <c r="D96" i="2" s="1"/>
  <c r="H96" i="2" s="1"/>
  <c r="I93" i="2"/>
  <c r="H93" i="2"/>
  <c r="I92" i="2"/>
  <c r="H92" i="2"/>
  <c r="I91" i="2"/>
  <c r="H91" i="2"/>
  <c r="I90" i="2"/>
  <c r="I94" i="2" s="1"/>
  <c r="I96" i="2" s="1"/>
  <c r="H90" i="2"/>
  <c r="C62" i="2"/>
  <c r="C36" i="1" s="1"/>
  <c r="C57" i="2"/>
  <c r="C35" i="1" s="1"/>
  <c r="C43" i="2"/>
  <c r="D21" i="1" s="1"/>
  <c r="D18" i="1"/>
  <c r="I30" i="2"/>
  <c r="F29" i="2"/>
  <c r="H94" i="2" l="1"/>
</calcChain>
</file>

<file path=xl/sharedStrings.xml><?xml version="1.0" encoding="utf-8"?>
<sst xmlns="http://schemas.openxmlformats.org/spreadsheetml/2006/main" count="273" uniqueCount="238">
  <si>
    <t>DO NOT include Furniture or Housing Allowances.</t>
  </si>
  <si>
    <t>include only if parsonage is not provided</t>
  </si>
  <si>
    <t>COMPENSATION</t>
  </si>
  <si>
    <t>CASH</t>
  </si>
  <si>
    <t>ACTUAL</t>
  </si>
  <si>
    <t>APPROVED</t>
  </si>
  <si>
    <t>Contributions by Church if more than one church</t>
  </si>
  <si>
    <t>(Insert Names of Each Church and</t>
  </si>
  <si>
    <t>list what each church pays)</t>
  </si>
  <si>
    <t>HEALTH &amp; DENTAL COVERAGE</t>
  </si>
  <si>
    <t>LIFE INSURANCE</t>
  </si>
  <si>
    <t>If Paid by Church</t>
  </si>
  <si>
    <r>
      <rPr>
        <b/>
        <sz val="8"/>
        <color indexed="8"/>
        <rFont val="Arial Narrow"/>
        <family val="2"/>
      </rPr>
      <t>HOUSING ALLOWANCE</t>
    </r>
    <r>
      <rPr>
        <sz val="8"/>
        <color indexed="8"/>
        <rFont val="Arial Narrow"/>
        <family val="2"/>
      </rPr>
      <t xml:space="preserve"> - </t>
    </r>
  </si>
  <si>
    <t xml:space="preserve">Conference to be paid directly to the Pastor </t>
  </si>
  <si>
    <r>
      <rPr>
        <b/>
        <sz val="8"/>
        <color indexed="8"/>
        <rFont val="Arial Narrow"/>
        <family val="2"/>
      </rPr>
      <t xml:space="preserve">SALARY </t>
    </r>
    <r>
      <rPr>
        <sz val="8"/>
        <color indexed="8"/>
        <rFont val="Arial Narrow"/>
        <family val="2"/>
      </rPr>
      <t xml:space="preserve">-Cash salary approved by Charge </t>
    </r>
  </si>
  <si>
    <t>_________________________________</t>
  </si>
  <si>
    <t>Pastor</t>
  </si>
  <si>
    <t>________</t>
  </si>
  <si>
    <t>Date</t>
  </si>
  <si>
    <t>Pastor which does not require supporting document</t>
  </si>
  <si>
    <t>The following questions  require answers:</t>
  </si>
  <si>
    <t>FURNITURE ALLOWANCE</t>
  </si>
  <si>
    <r>
      <rPr>
        <b/>
        <sz val="8"/>
        <color indexed="8"/>
        <rFont val="Arial Narrow"/>
        <family val="2"/>
      </rPr>
      <t>OTHER CASH ALLOWANCES</t>
    </r>
    <r>
      <rPr>
        <sz val="8"/>
        <color indexed="8"/>
        <rFont val="Arial Narrow"/>
        <family val="2"/>
      </rPr>
      <t xml:space="preserve">-any payment to the </t>
    </r>
  </si>
  <si>
    <t>Step 1</t>
  </si>
  <si>
    <t>Step 2</t>
  </si>
  <si>
    <t xml:space="preserve">Enter total here: </t>
  </si>
  <si>
    <t>CASH SALARY</t>
  </si>
  <si>
    <t>OTHER CASH ALLOWANCE</t>
  </si>
  <si>
    <t>Housing Allowances)</t>
  </si>
  <si>
    <t>SOCIAL SECURITY ALLOWANCE</t>
  </si>
  <si>
    <t>BASE COMPENSATION</t>
  </si>
  <si>
    <t>HOUSING ALLOWANCE</t>
  </si>
  <si>
    <t>TOTAL COMPENSATION</t>
  </si>
  <si>
    <t>TRAVEL</t>
  </si>
  <si>
    <t>Pastor must provide a mileage log and payment for travel is</t>
  </si>
  <si>
    <t>CONTINUING EDUCATION</t>
  </si>
  <si>
    <t>based on log. (Use current IRS mileage rate for reimbursement).  If no</t>
  </si>
  <si>
    <r>
      <rPr>
        <b/>
        <i/>
        <u/>
        <sz val="11"/>
        <color indexed="8"/>
        <rFont val="Calibri"/>
        <family val="2"/>
      </rPr>
      <t>C</t>
    </r>
    <r>
      <rPr>
        <i/>
        <u/>
        <sz val="11"/>
        <color indexed="8"/>
        <rFont val="Calibri"/>
        <family val="2"/>
      </rPr>
      <t xml:space="preserve">lergy </t>
    </r>
    <r>
      <rPr>
        <b/>
        <i/>
        <u/>
        <sz val="11"/>
        <color indexed="8"/>
        <rFont val="Calibri"/>
        <family val="2"/>
      </rPr>
      <t>R</t>
    </r>
    <r>
      <rPr>
        <i/>
        <u/>
        <sz val="11"/>
        <color indexed="8"/>
        <rFont val="Calibri"/>
        <family val="2"/>
      </rPr>
      <t xml:space="preserve">etirement </t>
    </r>
    <r>
      <rPr>
        <b/>
        <i/>
        <u/>
        <sz val="11"/>
        <color indexed="8"/>
        <rFont val="Calibri"/>
        <family val="2"/>
      </rPr>
      <t>S</t>
    </r>
    <r>
      <rPr>
        <i/>
        <u/>
        <sz val="11"/>
        <color indexed="8"/>
        <rFont val="Calibri"/>
        <family val="2"/>
      </rPr>
      <t xml:space="preserve">ecurity </t>
    </r>
    <r>
      <rPr>
        <b/>
        <i/>
        <u/>
        <sz val="11"/>
        <color indexed="8"/>
        <rFont val="Calibri"/>
        <family val="2"/>
      </rPr>
      <t>P</t>
    </r>
    <r>
      <rPr>
        <i/>
        <u/>
        <sz val="11"/>
        <color indexed="8"/>
        <rFont val="Calibri"/>
        <family val="2"/>
      </rPr>
      <t>lan -</t>
    </r>
    <r>
      <rPr>
        <i/>
        <u/>
        <sz val="10"/>
        <color indexed="8"/>
        <rFont val="Calibri"/>
        <family val="2"/>
      </rPr>
      <t xml:space="preserve"> Pension Plan paid by Charge</t>
    </r>
  </si>
  <si>
    <r>
      <rPr>
        <b/>
        <i/>
        <u/>
        <sz val="11"/>
        <color indexed="8"/>
        <rFont val="Calibri"/>
        <family val="2"/>
      </rPr>
      <t>C</t>
    </r>
    <r>
      <rPr>
        <i/>
        <u/>
        <sz val="11"/>
        <color indexed="8"/>
        <rFont val="Calibri"/>
        <family val="2"/>
      </rPr>
      <t xml:space="preserve">omprehensive </t>
    </r>
    <r>
      <rPr>
        <b/>
        <i/>
        <u/>
        <sz val="11"/>
        <color indexed="8"/>
        <rFont val="Calibri"/>
        <family val="2"/>
      </rPr>
      <t>P</t>
    </r>
    <r>
      <rPr>
        <i/>
        <u/>
        <sz val="11"/>
        <color indexed="8"/>
        <rFont val="Calibri"/>
        <family val="2"/>
      </rPr>
      <t xml:space="preserve">rotection </t>
    </r>
    <r>
      <rPr>
        <b/>
        <i/>
        <u/>
        <sz val="11"/>
        <color indexed="8"/>
        <rFont val="Calibri"/>
        <family val="2"/>
      </rPr>
      <t>P</t>
    </r>
    <r>
      <rPr>
        <i/>
        <u/>
        <sz val="11"/>
        <color indexed="8"/>
        <rFont val="Calibri"/>
        <family val="2"/>
      </rPr>
      <t xml:space="preserve">lan - </t>
    </r>
    <r>
      <rPr>
        <i/>
        <u/>
        <sz val="10"/>
        <color indexed="8"/>
        <rFont val="Calibri"/>
        <family val="2"/>
      </rPr>
      <t>Death &amp; Disability Plan</t>
    </r>
  </si>
  <si>
    <t xml:space="preserve">Pastor must provide documentation for registration, lodging, travel, </t>
  </si>
  <si>
    <t>tolls, etc. for reimbusement.  If no documentation is provided,</t>
  </si>
  <si>
    <t>HEALTH/DENTAL COVERAGE</t>
  </si>
  <si>
    <t xml:space="preserve">        (This amount will be found on form provided by the Pastor from another institution, if applicable)</t>
  </si>
  <si>
    <t xml:space="preserve">        (These 4 amounts can be located on the Health/Dental Coupons, if applicable)</t>
  </si>
  <si>
    <t>INTERACTIVE WORKSHEET FOR THE</t>
  </si>
  <si>
    <t xml:space="preserve">not paid by the church. </t>
  </si>
  <si>
    <t xml:space="preserve">(This Allowance is paid to the pastor and does not require the pastor to </t>
  </si>
  <si>
    <r>
      <t>supporting documentation. (</t>
    </r>
    <r>
      <rPr>
        <b/>
        <sz val="10"/>
        <color indexed="8"/>
        <rFont val="Calibri"/>
        <family val="2"/>
      </rPr>
      <t>DO NOT</t>
    </r>
    <r>
      <rPr>
        <sz val="10"/>
        <color indexed="8"/>
        <rFont val="Calibri"/>
        <family val="2"/>
      </rPr>
      <t xml:space="preserve"> include Social Security,  Furniture or </t>
    </r>
  </si>
  <si>
    <t xml:space="preserve">Enter appropriate highlighted number </t>
  </si>
  <si>
    <t>from the instruction box to the right)</t>
  </si>
  <si>
    <t>Form will be populated)</t>
  </si>
  <si>
    <t>Use church recommendation:</t>
  </si>
  <si>
    <r>
      <rPr>
        <sz val="10"/>
        <color indexed="8"/>
        <rFont val="Calibri"/>
        <family val="2"/>
      </rPr>
      <t>Enter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Pastor's name:</t>
    </r>
    <r>
      <rPr>
        <sz val="11"/>
        <color theme="1"/>
        <rFont val="Calibri"/>
        <family val="2"/>
        <scheme val="minor"/>
      </rPr>
      <t xml:space="preserve"> </t>
    </r>
  </si>
  <si>
    <t>OTHER BENEFITS</t>
  </si>
  <si>
    <t>on the Form)</t>
  </si>
  <si>
    <t xml:space="preserve">  with parsonage:</t>
  </si>
  <si>
    <t xml:space="preserve">(Click here to go back to worksheet to edit)    </t>
  </si>
  <si>
    <t>ARE YOU PROVIDED A PARSONAGE?</t>
  </si>
  <si>
    <t>ARE YOU PROVIDED AN ACCOUNTABLE REIMBURSEMENT PLAN?</t>
  </si>
  <si>
    <t>D.</t>
  </si>
  <si>
    <t>ARE YOU EXPECTING TO RECEIVE EQUITABLE COMPENSATION?</t>
  </si>
  <si>
    <t>Type Yes or No</t>
  </si>
  <si>
    <t>Pastor's Name</t>
  </si>
  <si>
    <t>Charge Name</t>
  </si>
  <si>
    <t>(Indicate Yes if one is available, unless Housing Allowance is provided)</t>
  </si>
  <si>
    <r>
      <t xml:space="preserve">C.   </t>
    </r>
    <r>
      <rPr>
        <b/>
        <sz val="12"/>
        <color indexed="8"/>
        <rFont val="Arial Narrow"/>
        <family val="2"/>
      </rPr>
      <t xml:space="preserve"> □</t>
    </r>
    <r>
      <rPr>
        <b/>
        <sz val="8"/>
        <color indexed="8"/>
        <rFont val="Arial Narrow"/>
        <family val="2"/>
      </rPr>
      <t xml:space="preserve">   YES    </t>
    </r>
    <r>
      <rPr>
        <b/>
        <sz val="12"/>
        <color indexed="8"/>
        <rFont val="Arial Narrow"/>
        <family val="2"/>
      </rPr>
      <t>□</t>
    </r>
    <r>
      <rPr>
        <b/>
        <sz val="8"/>
        <color indexed="8"/>
        <rFont val="Arial Narrow"/>
        <family val="2"/>
      </rPr>
      <t xml:space="preserve">   NO</t>
    </r>
  </si>
  <si>
    <r>
      <t>B.       ARE YOU PROVIDED AN ACCOUNTABLE REIMBURSEMENT PLAN?</t>
    </r>
    <r>
      <rPr>
        <b/>
        <sz val="12"/>
        <color indexed="8"/>
        <rFont val="Arial Narrow"/>
        <family val="2"/>
      </rPr>
      <t xml:space="preserve"> □</t>
    </r>
    <r>
      <rPr>
        <b/>
        <sz val="8"/>
        <color indexed="8"/>
        <rFont val="Arial Narrow"/>
        <family val="2"/>
      </rPr>
      <t xml:space="preserve">  YES   </t>
    </r>
    <r>
      <rPr>
        <b/>
        <sz val="12"/>
        <color indexed="8"/>
        <rFont val="Arial Narrow"/>
        <family val="2"/>
      </rPr>
      <t xml:space="preserve"> □</t>
    </r>
    <r>
      <rPr>
        <b/>
        <sz val="8"/>
        <color indexed="8"/>
        <rFont val="Arial Narrow"/>
        <family val="2"/>
      </rPr>
      <t xml:space="preserve">   NO  $___________ (if yes, do not include in form above)</t>
    </r>
  </si>
  <si>
    <t xml:space="preserve">A.      </t>
  </si>
  <si>
    <t>ARE YOU PARTICIPATING IN UMPIP (United Methodist Personal Investment Plan)?</t>
  </si>
  <si>
    <t>Step 3</t>
  </si>
  <si>
    <t>Save this form to your computer.  Fill in blanks on this worksheet.  Save again when finished.</t>
  </si>
  <si>
    <r>
      <t xml:space="preserve">  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use 1 of the following calulations:</t>
    </r>
  </si>
  <si>
    <t>Recommended Minimum $800</t>
  </si>
  <si>
    <t>Answer these questions carefully</t>
  </si>
  <si>
    <t xml:space="preserve">ARE YOU PROVIDED AN ACCOUNTABLE REIMBURSEMENT PLAN? </t>
  </si>
  <si>
    <r>
      <t xml:space="preserve">  with housing, </t>
    </r>
    <r>
      <rPr>
        <b/>
        <sz val="11"/>
        <color indexed="8"/>
        <rFont val="Calibri"/>
        <family val="2"/>
      </rPr>
      <t>Enter Housing Allowance  below first:</t>
    </r>
  </si>
  <si>
    <t>If yes, amt?</t>
  </si>
  <si>
    <r>
      <rPr>
        <sz val="10"/>
        <color indexed="8"/>
        <rFont val="Calibri"/>
        <family val="2"/>
      </rPr>
      <t>Enter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Charge name</t>
    </r>
    <r>
      <rPr>
        <sz val="11"/>
        <color theme="1"/>
        <rFont val="Calibri"/>
        <family val="2"/>
        <scheme val="minor"/>
      </rPr>
      <t xml:space="preserve">:  </t>
    </r>
  </si>
  <si>
    <t xml:space="preserve">    Total Base Compensation</t>
  </si>
  <si>
    <t>Step 12:</t>
  </si>
  <si>
    <t>IMPORTANT NOTES TO CONSIDER:</t>
  </si>
  <si>
    <t>(Click here to go back to worksheet to edit)</t>
  </si>
  <si>
    <t xml:space="preserve">Enter CPP here: </t>
  </si>
  <si>
    <t xml:space="preserve">(Cont. Ed. will populate </t>
  </si>
  <si>
    <t xml:space="preserve">Enter Travel here: </t>
  </si>
  <si>
    <t xml:space="preserve">Enter CE here: </t>
  </si>
  <si>
    <t xml:space="preserve">Enter H/D here: </t>
  </si>
  <si>
    <t xml:space="preserve">Enter  here: </t>
  </si>
  <si>
    <t xml:space="preserve">     Total Compensation</t>
  </si>
  <si>
    <t>Match last column</t>
  </si>
  <si>
    <t>Enter each church name to the right</t>
  </si>
  <si>
    <t>Church 2</t>
  </si>
  <si>
    <t>B.</t>
  </si>
  <si>
    <t>C.</t>
  </si>
  <si>
    <t>A.</t>
  </si>
  <si>
    <t>Totals from Page 1</t>
  </si>
  <si>
    <t xml:space="preserve">mileage log is provided, any money paid to the pastor for travel must be </t>
  </si>
  <si>
    <t>any money paid to the pastor for these items must be included in</t>
  </si>
  <si>
    <t>E.</t>
  </si>
  <si>
    <t>ARE YOU PARTICIPATING IN SALARY REDUCTION TO OTHER INSTITUTIONS?</t>
  </si>
  <si>
    <t>ARE YOU PARTICIPATING IN SALARY REDUCTION TO OTHER INSTITUTIONS)?</t>
  </si>
  <si>
    <t xml:space="preserve">COMMISSION ON EQUITABLE COMPENSATION                                             </t>
  </si>
  <si>
    <t>Allowable Years with Service Increments</t>
  </si>
  <si>
    <t>Full Member</t>
  </si>
  <si>
    <t>Click here-return to worksheet</t>
  </si>
  <si>
    <t>Click here  to return to worksheet</t>
  </si>
  <si>
    <r>
      <t xml:space="preserve">               </t>
    </r>
    <r>
      <rPr>
        <i/>
        <sz val="10"/>
        <color indexed="10"/>
        <rFont val="Calibri"/>
        <family val="2"/>
      </rPr>
      <t>2</t>
    </r>
    <r>
      <rPr>
        <i/>
        <sz val="10"/>
        <color indexed="8"/>
        <rFont val="Calibri"/>
        <family val="2"/>
      </rPr>
      <t xml:space="preserve">. Before Tax Salary Reduction paid to GBOPHB or other institutuions </t>
    </r>
  </si>
  <si>
    <r>
      <t xml:space="preserve">               </t>
    </r>
    <r>
      <rPr>
        <i/>
        <sz val="10"/>
        <color indexed="10"/>
        <rFont val="Calibri"/>
        <family val="2"/>
      </rPr>
      <t>3</t>
    </r>
    <r>
      <rPr>
        <i/>
        <sz val="10"/>
        <color indexed="8"/>
        <rFont val="Calibri"/>
        <family val="2"/>
      </rPr>
      <t>. After-Tax contributions made to the UMPIP previously paid by the</t>
    </r>
  </si>
  <si>
    <t xml:space="preserve">                    church, if applicable   </t>
  </si>
  <si>
    <r>
      <t xml:space="preserve">               </t>
    </r>
    <r>
      <rPr>
        <i/>
        <sz val="10"/>
        <color indexed="10"/>
        <rFont val="Calibri"/>
        <family val="2"/>
      </rPr>
      <t>4</t>
    </r>
    <r>
      <rPr>
        <i/>
        <sz val="10"/>
        <color indexed="8"/>
        <rFont val="Calibri"/>
        <family val="2"/>
      </rPr>
      <t xml:space="preserve">. Equitable Compensation salary for the pastor paid by the Conference </t>
    </r>
  </si>
  <si>
    <t xml:space="preserve">        OR if pastor indicated a monthly dollar amount, use that amount.</t>
  </si>
  <si>
    <r>
      <t xml:space="preserve">   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  <scheme val="minor"/>
      </rPr>
      <t>.  Before-tax and/or After-tax pension contributions to be sent to other institutions</t>
    </r>
  </si>
  <si>
    <t>Housing Allowance Q&amp;A and sample resolutions, see link below</t>
  </si>
  <si>
    <t>paid by the Charge (Part-time Local Pastors not eligible for CPP)</t>
  </si>
  <si>
    <t>Provisional, Associate, Commissioned Member</t>
  </si>
  <si>
    <t>do not include in lines 1-10</t>
  </si>
  <si>
    <t xml:space="preserve">Enter CRSP here: </t>
  </si>
  <si>
    <r>
      <t xml:space="preserve">        </t>
    </r>
    <r>
      <rPr>
        <b/>
        <sz val="8"/>
        <color indexed="8"/>
        <rFont val="Arial Narrow"/>
        <family val="2"/>
      </rPr>
      <t>BASE COMPENSATION</t>
    </r>
    <r>
      <rPr>
        <sz val="8"/>
        <color indexed="8"/>
        <rFont val="Arial Narrow"/>
        <family val="2"/>
      </rPr>
      <t xml:space="preserve"> (add lines 1-4)</t>
    </r>
  </si>
  <si>
    <r>
      <t xml:space="preserve">         </t>
    </r>
    <r>
      <rPr>
        <b/>
        <sz val="8"/>
        <color indexed="8"/>
        <rFont val="Arial Narrow"/>
        <family val="2"/>
      </rPr>
      <t>TOTAL COMPENSATION</t>
    </r>
    <r>
      <rPr>
        <sz val="8"/>
        <color indexed="8"/>
        <rFont val="Arial Narrow"/>
        <family val="2"/>
      </rPr>
      <t xml:space="preserve"> (add lines 5-6)</t>
    </r>
  </si>
  <si>
    <t>SERVICE INCREMENTS INCLUDED IN TABLE ABOVE</t>
  </si>
  <si>
    <t>Grand Total:</t>
  </si>
  <si>
    <t xml:space="preserve">   Sub-Total:</t>
  </si>
  <si>
    <t>(Total of Lines 5 and 6)</t>
  </si>
  <si>
    <t>(Total of Lines 1, 2, 3 and 4)</t>
  </si>
  <si>
    <t>Type Name</t>
  </si>
  <si>
    <t xml:space="preserve"> Church 1</t>
  </si>
  <si>
    <t xml:space="preserve"> Church 3</t>
  </si>
  <si>
    <t xml:space="preserve"> Church 4</t>
  </si>
  <si>
    <t>(type church name in over Type Name</t>
  </si>
  <si>
    <t>Type Yes</t>
  </si>
  <si>
    <t>provide supporting documentation to the church.  A Furniture  Resolution</t>
  </si>
  <si>
    <t xml:space="preserve"> must be approved  prior to payment.)</t>
  </si>
  <si>
    <t xml:space="preserve">Include only if parsonage is NOT provided.  </t>
  </si>
  <si>
    <t>included in "Other Cash Allowances" (Line 3) and becomes taxable income.</t>
  </si>
  <si>
    <t>"Other Cash Allowances" (Line 3) and becomes taxable income.</t>
  </si>
  <si>
    <t xml:space="preserve">(Health/Dental will populate </t>
  </si>
  <si>
    <t>When parsonage is provided, multiply line 7 by .15</t>
  </si>
  <si>
    <t>When parsonage is NOT provided, multiply line 7 by .12</t>
  </si>
  <si>
    <t>When parsonage is provided, multiply line 7 by .055</t>
  </si>
  <si>
    <t>When parsonage is NOT provided, multiply line 7 by .044</t>
  </si>
  <si>
    <t xml:space="preserve">        If parsonage is provided, multiply Total Compensation by 1.25, then by % on Agreement, divide by 12 months </t>
  </si>
  <si>
    <t>Click here for Minimum Salary Guidelines</t>
  </si>
  <si>
    <r>
      <rPr>
        <b/>
        <i/>
        <sz val="10"/>
        <color indexed="8"/>
        <rFont val="Calibri"/>
        <family val="2"/>
      </rPr>
      <t>Include</t>
    </r>
    <r>
      <rPr>
        <i/>
        <sz val="10"/>
        <color indexed="8"/>
        <rFont val="Calibri"/>
        <family val="2"/>
      </rPr>
      <t xml:space="preserve">:  </t>
    </r>
    <r>
      <rPr>
        <i/>
        <sz val="10"/>
        <color indexed="10"/>
        <rFont val="Calibri"/>
        <family val="2"/>
      </rPr>
      <t>1</t>
    </r>
    <r>
      <rPr>
        <i/>
        <sz val="10"/>
        <color indexed="8"/>
        <rFont val="Calibri"/>
        <family val="2"/>
      </rPr>
      <t xml:space="preserve">. Cash salary approved at charge conference, </t>
    </r>
  </si>
  <si>
    <r>
      <rPr>
        <b/>
        <i/>
        <sz val="10"/>
        <color indexed="8"/>
        <rFont val="Calibri"/>
        <family val="2"/>
      </rPr>
      <t>Include</t>
    </r>
    <r>
      <rPr>
        <i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Other cash allowances paid to the Pastor which does not require</t>
    </r>
  </si>
  <si>
    <r>
      <rPr>
        <b/>
        <i/>
        <sz val="10"/>
        <color indexed="8"/>
        <rFont val="Calibri"/>
        <family val="2"/>
      </rPr>
      <t>Include</t>
    </r>
    <r>
      <rPr>
        <sz val="10"/>
        <color indexed="8"/>
        <rFont val="Calibri"/>
        <family val="2"/>
      </rPr>
      <t xml:space="preserve">: An Allowance </t>
    </r>
    <r>
      <rPr>
        <b/>
        <sz val="10"/>
        <color indexed="8"/>
        <rFont val="Calibri"/>
        <family val="2"/>
      </rPr>
      <t>PAID DIRECTLY TO THE PASTOR</t>
    </r>
    <r>
      <rPr>
        <sz val="10"/>
        <color indexed="8"/>
        <rFont val="Calibri"/>
        <family val="2"/>
      </rPr>
      <t xml:space="preserve"> to assist in payment </t>
    </r>
  </si>
  <si>
    <t>do not include in lines 1-7 above</t>
  </si>
  <si>
    <t>Full Time Local Pastor or Elder Track in Seminary</t>
  </si>
  <si>
    <t>Type yes</t>
  </si>
  <si>
    <t>Base Compensation must be at</t>
  </si>
  <si>
    <t>Minimum Salary or above, see link for chart</t>
  </si>
  <si>
    <t>http://http://s3.amazonaws.com/Website_GCFA/services/legal/HousingAllowanceQAs.pdf</t>
  </si>
  <si>
    <t xml:space="preserve">Note:  Return this page and "Contribution Schedule" to the Peninsula-Delaware Conference, </t>
  </si>
  <si>
    <t xml:space="preserve">         If housing allowance is provided, multiply Total Compensation by % indicated on Agreement, divide by 12 months</t>
  </si>
  <si>
    <t>Less than 3/4 time FE or PE?</t>
  </si>
  <si>
    <r>
      <rPr>
        <b/>
        <sz val="8"/>
        <color indexed="8"/>
        <rFont val="Arial Narrow"/>
        <family val="2"/>
      </rPr>
      <t>SOCIAL SECURITY ALLOWANCE</t>
    </r>
    <r>
      <rPr>
        <sz val="8"/>
        <color indexed="8"/>
        <rFont val="Arial Narrow"/>
        <family val="2"/>
      </rPr>
      <t xml:space="preserve"> -  paid to the Pastor to partially offset Self Employment Tax</t>
    </r>
  </si>
  <si>
    <t>Part-time LP or Retired?</t>
  </si>
  <si>
    <t>SERVICE INCREMENTS = $200 PER YEAR</t>
  </si>
  <si>
    <t>of taxes. This Allowance is considered taxable. An SSA is a recommendation.</t>
  </si>
  <si>
    <t xml:space="preserve">(Life Ins will populate </t>
  </si>
  <si>
    <t>if withheld from Pastor's salary- leave blank</t>
  </si>
  <si>
    <t>Include If paid by church</t>
  </si>
  <si>
    <t xml:space="preserve">  The Conference will reimburse the Charge for the approved funds.</t>
  </si>
  <si>
    <t>or</t>
  </si>
  <si>
    <t>Chairperson, Staff Parish Relations</t>
  </si>
  <si>
    <t xml:space="preserve">   Other Benefits form must be submitted to the Business Office.</t>
  </si>
  <si>
    <r>
      <t xml:space="preserve">  </t>
    </r>
    <r>
      <rPr>
        <b/>
        <sz val="13.5"/>
        <color theme="1"/>
        <rFont val="Calibri"/>
        <family val="2"/>
        <scheme val="minor"/>
      </rPr>
      <t>If the compensation changes after November 1, a new Pastor's Compensation &amp;</t>
    </r>
  </si>
  <si>
    <t>Supply or Retired or Waived?</t>
  </si>
  <si>
    <r>
      <t xml:space="preserve">Effective Date </t>
    </r>
    <r>
      <rPr>
        <sz val="11"/>
        <color theme="1"/>
        <rFont val="Calibri"/>
        <family val="2"/>
        <scheme val="minor"/>
      </rPr>
      <t>:</t>
    </r>
  </si>
  <si>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Effective Date:</t>
    </r>
  </si>
  <si>
    <r>
      <rPr>
        <b/>
        <i/>
        <sz val="10"/>
        <color indexed="8"/>
        <rFont val="Calibri"/>
        <family val="2"/>
      </rPr>
      <t>Include</t>
    </r>
    <r>
      <rPr>
        <i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Pre-tax dollars for furniture or for any parsonage-related expenses</t>
    </r>
  </si>
  <si>
    <t xml:space="preserve">                            ( A "Contribution Election Form" is required only if changing amount )</t>
  </si>
  <si>
    <t xml:space="preserve">       (A "Contribution Election Form" is required only if changing amount) </t>
  </si>
  <si>
    <t>District Superintendent</t>
  </si>
  <si>
    <t>Step 4:</t>
  </si>
  <si>
    <t>Step 5:</t>
  </si>
  <si>
    <t>Step 6:</t>
  </si>
  <si>
    <t>Step 7:</t>
  </si>
  <si>
    <t>Step 8:</t>
  </si>
  <si>
    <t>Step 9:</t>
  </si>
  <si>
    <t>Step 10:</t>
  </si>
  <si>
    <t>Step 11:</t>
  </si>
  <si>
    <t xml:space="preserve">  Even if Charge Conference occurs after November 1, this form is due November 1.</t>
  </si>
  <si>
    <t xml:space="preserve">  If your Charge receives Equitable Compensation (E.C.) funds and/or Key Leadership (K.L.) funds, </t>
  </si>
  <si>
    <t xml:space="preserve">  When providing the pastor with his/her paycheck, remember to reduce the paycheck</t>
  </si>
  <si>
    <t xml:space="preserve">  by the following if applicable:</t>
  </si>
  <si>
    <r>
      <t xml:space="preserve">    </t>
    </r>
    <r>
      <rPr>
        <sz val="11"/>
        <color indexed="1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.  Before-tax and/or After-tax pension contributions to be sent to Wespath </t>
    </r>
    <r>
      <rPr>
        <i/>
        <sz val="11"/>
        <color theme="1"/>
        <rFont val="Calibri"/>
        <family val="2"/>
        <scheme val="minor"/>
      </rPr>
      <t>(formerly  GBOPHB)</t>
    </r>
  </si>
  <si>
    <r>
      <t xml:space="preserve">          (This amount will be found on the Pastor's "Contribution Election"- </t>
    </r>
    <r>
      <rPr>
        <i/>
        <sz val="9"/>
        <color theme="1"/>
        <rFont val="Calibri"/>
        <family val="2"/>
        <scheme val="minor"/>
      </rPr>
      <t>formerly the  Before-Tax and After-Tax Agreement</t>
    </r>
    <r>
      <rPr>
        <sz val="9"/>
        <color theme="1"/>
        <rFont val="Calibri"/>
        <family val="2"/>
        <scheme val="minor"/>
      </rPr>
      <t>)</t>
    </r>
  </si>
  <si>
    <t xml:space="preserve">  For Treasurers to calculate UM Personal Investment Plan (UMPIP) monthly deduction:</t>
  </si>
  <si>
    <r>
      <rPr>
        <b/>
        <sz val="11"/>
        <color indexed="8"/>
        <rFont val="Calibri"/>
        <family val="2"/>
      </rPr>
      <t xml:space="preserve">  </t>
    </r>
    <r>
      <rPr>
        <b/>
        <sz val="11"/>
        <color indexed="10"/>
        <rFont val="Calibri"/>
        <family val="2"/>
      </rPr>
      <t xml:space="preserve"> C</t>
    </r>
    <r>
      <rPr>
        <sz val="11"/>
        <color theme="1"/>
        <rFont val="Calibri"/>
        <family val="2"/>
        <scheme val="minor"/>
      </rPr>
      <t xml:space="preserve">.   Pastor's Contribution to health insurance </t>
    </r>
    <r>
      <rPr>
        <b/>
        <sz val="11"/>
        <color indexed="10"/>
        <rFont val="Calibri"/>
        <family val="2"/>
      </rPr>
      <t>(if church pays this, add amt  to Cash Salary)</t>
    </r>
  </si>
  <si>
    <r>
      <t xml:space="preserve"> 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D</t>
    </r>
    <r>
      <rPr>
        <b/>
        <sz val="11"/>
        <color indexed="8"/>
        <rFont val="Calibri"/>
        <family val="2"/>
      </rPr>
      <t>.</t>
    </r>
    <r>
      <rPr>
        <sz val="11"/>
        <color theme="1"/>
        <rFont val="Calibri"/>
        <family val="2"/>
        <scheme val="minor"/>
      </rPr>
      <t xml:space="preserve">   Pastor's Health Savings Account (HSA) contribution</t>
    </r>
  </si>
  <si>
    <r>
      <rPr>
        <b/>
        <sz val="11"/>
        <color indexed="8"/>
        <rFont val="Calibri"/>
        <family val="2"/>
      </rPr>
      <t xml:space="preserve">  </t>
    </r>
    <r>
      <rPr>
        <b/>
        <sz val="11"/>
        <color indexed="10"/>
        <rFont val="Calibri"/>
        <family val="2"/>
      </rPr>
      <t xml:space="preserve"> E</t>
    </r>
    <r>
      <rPr>
        <b/>
        <sz val="11"/>
        <color indexed="8"/>
        <rFont val="Calibri"/>
        <family val="2"/>
      </rPr>
      <t>.</t>
    </r>
    <r>
      <rPr>
        <sz val="11"/>
        <color theme="1"/>
        <rFont val="Calibri"/>
        <family val="2"/>
        <scheme val="minor"/>
      </rPr>
      <t xml:space="preserve">    Pastor's Flexible Spending Account (FSA) as well as the FSA Administration Fee </t>
    </r>
  </si>
  <si>
    <r>
      <t xml:space="preserve">  </t>
    </r>
    <r>
      <rPr>
        <b/>
        <sz val="11"/>
        <color indexed="10"/>
        <rFont val="Calibri"/>
        <family val="2"/>
      </rPr>
      <t xml:space="preserve"> F</t>
    </r>
    <r>
      <rPr>
        <sz val="11"/>
        <color theme="1"/>
        <rFont val="Calibri"/>
        <family val="2"/>
        <scheme val="minor"/>
      </rPr>
      <t>.    Pastor's Life Insurance Premium if not paid by the Church</t>
    </r>
  </si>
  <si>
    <t xml:space="preserve">  include the E.C. and K.L. funds on Line 1 with the Church's cash salary in the Pastor's paycheck.</t>
  </si>
  <si>
    <t>2023 Cash Salary</t>
  </si>
  <si>
    <t>2023 Furniture Allowance</t>
  </si>
  <si>
    <t>2023 Other Cash Allowances</t>
  </si>
  <si>
    <t>2023 Social Security Allowance</t>
  </si>
  <si>
    <t>2023 Housing Allowance, if applicable</t>
  </si>
  <si>
    <t>2024 CLERGY COMPENSATION AND OTHER BENEFITS FORM</t>
  </si>
  <si>
    <t>Enter the Approved Cash Compensation for 2024 as follows:</t>
  </si>
  <si>
    <t>(Line 1, Column 2024 on</t>
  </si>
  <si>
    <t>(Line 2, Column 2024 on</t>
  </si>
  <si>
    <t>(Line 3, Column 2024 on</t>
  </si>
  <si>
    <t>(Line 4, Column 2024 on</t>
  </si>
  <si>
    <t>(Line 5, Column 2024 on</t>
  </si>
  <si>
    <t>(Line 6, Column 2024 on</t>
  </si>
  <si>
    <t>(Line 7, Column 2024 on</t>
  </si>
  <si>
    <t>CRSP FOR 2024:</t>
  </si>
  <si>
    <t>CPP FOR 2024:</t>
  </si>
  <si>
    <t>If more than one church is on the charge, please list the church names and the breakdown for 2024</t>
  </si>
  <si>
    <t>2024 Cash Salary</t>
  </si>
  <si>
    <t>2024 Furniture Allowance</t>
  </si>
  <si>
    <t>2024 Other Cash Allowances</t>
  </si>
  <si>
    <t>2024 Social Security Allowance</t>
  </si>
  <si>
    <t>2024 Housing Allowance, if applicable</t>
  </si>
  <si>
    <t>Click here to review and print your 2024 Pastor's Compensation &amp; Other Benefits form.</t>
  </si>
  <si>
    <t xml:space="preserve">Enter the Total Compensation paid to the pastor or their predecessor from all churches on the Charge during the year 2023: </t>
  </si>
  <si>
    <t>Full member - $22,464</t>
  </si>
  <si>
    <t>Provisional/Associate/Full-time Local Pastor - $21,072</t>
  </si>
  <si>
    <t>(CRSP will populate 2024 line 8)</t>
  </si>
  <si>
    <t xml:space="preserve">    (Maximum contribution for 2024 is $9,395.04)</t>
  </si>
  <si>
    <t xml:space="preserve">     (Maximum CPP contribution for 2024 is $6,889.70)</t>
  </si>
  <si>
    <t>(CPP will populate 2024 line 9</t>
  </si>
  <si>
    <t>(Travel will populate 2024 line 10</t>
  </si>
  <si>
    <t>2024 line 11 on the Form)</t>
  </si>
  <si>
    <t>2024 line 12 on the Form)</t>
  </si>
  <si>
    <t>2024 line 13 on the Form)</t>
  </si>
  <si>
    <t>2024 PASTOR'S COMPENSATION AND OTHER BENEFITS</t>
  </si>
  <si>
    <t>PENSION CRSP FOR 2024</t>
  </si>
  <si>
    <t>PENSION CPP FOR 2024</t>
  </si>
  <si>
    <t>Use 2024 IRS Rate (2023 Rate is 62.5₵ per mile)</t>
  </si>
  <si>
    <t>139 N. State Street, Dover DE 19901 No later than November 1, 2023</t>
  </si>
  <si>
    <t>MINIMUM SALARY SCHEDULE FOR 2024</t>
  </si>
  <si>
    <t>Maximum $9395.04 for 2024</t>
  </si>
  <si>
    <t>Maximum $6889.70 for 2024</t>
  </si>
  <si>
    <t>Full Member-$22,464</t>
  </si>
  <si>
    <t>Provisional/Associate/Full-Time Local-$21,072</t>
  </si>
  <si>
    <t>(Due prior to November 1,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</si>
</sst>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u/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i/>
      <u/>
      <sz val="10"/>
      <color indexed="8"/>
      <name val="Calibri"/>
      <family val="2"/>
    </font>
    <font>
      <b/>
      <sz val="12"/>
      <color indexed="8"/>
      <name val="Arial Narrow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i/>
      <sz val="10"/>
      <color indexed="10"/>
      <name val="Calibri"/>
      <family val="2"/>
    </font>
    <font>
      <b/>
      <i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Arial Narrow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5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Arial Narrow"/>
      <family val="2"/>
    </font>
    <font>
      <b/>
      <sz val="10"/>
      <color rgb="FFFF0000"/>
      <name val="Arial Narrow"/>
      <family val="2"/>
    </font>
    <font>
      <b/>
      <sz val="11"/>
      <color theme="1"/>
      <name val="Arial Narrow"/>
      <family val="2"/>
    </font>
    <font>
      <b/>
      <sz val="9"/>
      <color rgb="FFFF0000"/>
      <name val="Calibri"/>
      <family val="2"/>
      <scheme val="minor"/>
    </font>
    <font>
      <b/>
      <sz val="9"/>
      <color theme="1"/>
      <name val="Arial Narrow"/>
      <family val="2"/>
    </font>
    <font>
      <b/>
      <sz val="13.5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20" fillId="0" borderId="1" xfId="0" applyFont="1" applyBorder="1"/>
    <xf numFmtId="0" fontId="21" fillId="0" borderId="1" xfId="0" applyFont="1" applyBorder="1"/>
    <xf numFmtId="0" fontId="22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0" xfId="0" applyFill="1" applyBorder="1"/>
    <xf numFmtId="0" fontId="20" fillId="0" borderId="7" xfId="0" applyFont="1" applyFill="1" applyBorder="1"/>
    <xf numFmtId="0" fontId="21" fillId="0" borderId="6" xfId="0" applyFont="1" applyBorder="1"/>
    <xf numFmtId="0" fontId="21" fillId="0" borderId="8" xfId="0" applyFont="1" applyBorder="1"/>
    <xf numFmtId="0" fontId="20" fillId="0" borderId="9" xfId="0" applyFont="1" applyBorder="1"/>
    <xf numFmtId="0" fontId="20" fillId="0" borderId="10" xfId="0" applyFont="1" applyBorder="1"/>
    <xf numFmtId="0" fontId="21" fillId="0" borderId="5" xfId="0" applyFont="1" applyBorder="1"/>
    <xf numFmtId="0" fontId="20" fillId="0" borderId="7" xfId="0" applyFont="1" applyBorder="1"/>
    <xf numFmtId="0" fontId="20" fillId="0" borderId="10" xfId="0" applyFont="1" applyFill="1" applyBorder="1" applyAlignment="1"/>
    <xf numFmtId="0" fontId="25" fillId="0" borderId="1" xfId="0" applyFont="1" applyBorder="1"/>
    <xf numFmtId="0" fontId="26" fillId="0" borderId="0" xfId="0" applyFont="1"/>
    <xf numFmtId="0" fontId="21" fillId="0" borderId="5" xfId="0" applyFont="1" applyFill="1" applyBorder="1"/>
    <xf numFmtId="0" fontId="21" fillId="0" borderId="6" xfId="0" applyFont="1" applyFill="1" applyBorder="1"/>
    <xf numFmtId="0" fontId="27" fillId="0" borderId="0" xfId="0" applyFont="1" applyAlignment="1">
      <alignment horizontal="center"/>
    </xf>
    <xf numFmtId="0" fontId="19" fillId="0" borderId="0" xfId="0" applyFont="1"/>
    <xf numFmtId="0" fontId="0" fillId="0" borderId="0" xfId="0" applyFill="1" applyAlignment="1">
      <alignment horizontal="center"/>
    </xf>
    <xf numFmtId="0" fontId="0" fillId="0" borderId="11" xfId="0" applyBorder="1"/>
    <xf numFmtId="0" fontId="28" fillId="0" borderId="0" xfId="0" applyFont="1"/>
    <xf numFmtId="0" fontId="20" fillId="0" borderId="6" xfId="0" applyFont="1" applyBorder="1"/>
    <xf numFmtId="0" fontId="0" fillId="0" borderId="9" xfId="0" applyBorder="1"/>
    <xf numFmtId="0" fontId="20" fillId="0" borderId="8" xfId="0" applyFont="1" applyFill="1" applyBorder="1"/>
    <xf numFmtId="0" fontId="0" fillId="0" borderId="7" xfId="0" applyBorder="1"/>
    <xf numFmtId="0" fontId="19" fillId="0" borderId="12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/>
    <xf numFmtId="0" fontId="0" fillId="0" borderId="0" xfId="0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8" fillId="0" borderId="0" xfId="0" applyFont="1"/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31" fillId="0" borderId="0" xfId="0" applyFont="1" applyAlignment="1"/>
    <xf numFmtId="0" fontId="19" fillId="0" borderId="0" xfId="0" applyFont="1" applyBorder="1"/>
    <xf numFmtId="0" fontId="28" fillId="0" borderId="0" xfId="0" applyFont="1" applyBorder="1"/>
    <xf numFmtId="0" fontId="0" fillId="0" borderId="0" xfId="0" applyFont="1" applyBorder="1" applyAlignment="1">
      <alignment horizontal="left"/>
    </xf>
    <xf numFmtId="0" fontId="32" fillId="0" borderId="0" xfId="0" applyFont="1" applyBorder="1"/>
    <xf numFmtId="0" fontId="26" fillId="0" borderId="0" xfId="0" applyFont="1" applyBorder="1"/>
    <xf numFmtId="0" fontId="19" fillId="0" borderId="0" xfId="0" applyFont="1" applyBorder="1" applyAlignment="1">
      <alignment horizontal="left"/>
    </xf>
    <xf numFmtId="0" fontId="32" fillId="0" borderId="0" xfId="0" applyFont="1" applyFill="1" applyBorder="1"/>
    <xf numFmtId="0" fontId="26" fillId="0" borderId="3" xfId="0" applyFont="1" applyBorder="1"/>
    <xf numFmtId="0" fontId="26" fillId="0" borderId="2" xfId="0" applyFont="1" applyBorder="1"/>
    <xf numFmtId="0" fontId="26" fillId="0" borderId="4" xfId="0" applyFont="1" applyBorder="1"/>
    <xf numFmtId="0" fontId="19" fillId="0" borderId="11" xfId="0" applyFont="1" applyBorder="1"/>
    <xf numFmtId="0" fontId="33" fillId="0" borderId="11" xfId="0" applyFont="1" applyBorder="1"/>
    <xf numFmtId="0" fontId="26" fillId="0" borderId="11" xfId="0" applyFont="1" applyBorder="1"/>
    <xf numFmtId="0" fontId="33" fillId="0" borderId="0" xfId="0" applyFont="1" applyBorder="1"/>
    <xf numFmtId="0" fontId="34" fillId="0" borderId="0" xfId="0" applyFont="1" applyBorder="1"/>
    <xf numFmtId="0" fontId="19" fillId="0" borderId="12" xfId="0" applyFont="1" applyBorder="1"/>
    <xf numFmtId="0" fontId="33" fillId="0" borderId="9" xfId="0" applyFont="1" applyBorder="1"/>
    <xf numFmtId="0" fontId="33" fillId="0" borderId="7" xfId="0" applyFont="1" applyBorder="1"/>
    <xf numFmtId="0" fontId="26" fillId="0" borderId="7" xfId="0" applyFont="1" applyBorder="1"/>
    <xf numFmtId="0" fontId="0" fillId="0" borderId="4" xfId="0" applyBorder="1"/>
    <xf numFmtId="0" fontId="26" fillId="0" borderId="10" xfId="0" applyFont="1" applyBorder="1"/>
    <xf numFmtId="0" fontId="26" fillId="0" borderId="9" xfId="0" applyFont="1" applyBorder="1"/>
    <xf numFmtId="0" fontId="19" fillId="0" borderId="2" xfId="0" applyFont="1" applyBorder="1"/>
    <xf numFmtId="0" fontId="19" fillId="0" borderId="4" xfId="0" applyFont="1" applyBorder="1"/>
    <xf numFmtId="0" fontId="26" fillId="0" borderId="12" xfId="0" applyFont="1" applyBorder="1"/>
    <xf numFmtId="0" fontId="0" fillId="0" borderId="3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3" fillId="0" borderId="12" xfId="0" applyFont="1" applyBorder="1"/>
    <xf numFmtId="0" fontId="0" fillId="0" borderId="13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9" fillId="0" borderId="16" xfId="0" applyFont="1" applyBorder="1"/>
    <xf numFmtId="0" fontId="19" fillId="0" borderId="2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0" fillId="0" borderId="10" xfId="0" applyBorder="1"/>
    <xf numFmtId="0" fontId="26" fillId="0" borderId="12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36" fillId="0" borderId="20" xfId="0" applyFont="1" applyBorder="1" applyAlignment="1">
      <alignment horizontal="center"/>
    </xf>
    <xf numFmtId="0" fontId="31" fillId="0" borderId="2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26" fillId="0" borderId="0" xfId="0" applyFont="1" applyBorder="1" applyAlignment="1">
      <alignment horizontal="left"/>
    </xf>
    <xf numFmtId="0" fontId="32" fillId="0" borderId="2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1" fillId="0" borderId="9" xfId="0" applyFont="1" applyBorder="1" applyAlignment="1">
      <alignment horizontal="left"/>
    </xf>
    <xf numFmtId="0" fontId="26" fillId="0" borderId="0" xfId="0" applyFont="1" applyAlignment="1">
      <alignment horizontal="left"/>
    </xf>
    <xf numFmtId="1" fontId="0" fillId="0" borderId="6" xfId="0" applyNumberFormat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0" fontId="20" fillId="0" borderId="0" xfId="0" applyFont="1" applyBorder="1" applyAlignment="1"/>
    <xf numFmtId="0" fontId="20" fillId="0" borderId="7" xfId="0" applyFont="1" applyBorder="1" applyAlignment="1"/>
    <xf numFmtId="3" fontId="0" fillId="3" borderId="1" xfId="0" applyNumberFormat="1" applyFont="1" applyFill="1" applyBorder="1" applyAlignment="1" applyProtection="1">
      <alignment horizontal="right"/>
      <protection locked="0"/>
    </xf>
    <xf numFmtId="3" fontId="26" fillId="3" borderId="1" xfId="0" applyNumberFormat="1" applyFont="1" applyFill="1" applyBorder="1"/>
    <xf numFmtId="3" fontId="0" fillId="3" borderId="1" xfId="0" applyNumberFormat="1" applyFont="1" applyFill="1" applyBorder="1" applyAlignment="1" applyProtection="1"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25" fillId="0" borderId="2" xfId="0" applyFont="1" applyBorder="1" applyAlignment="1">
      <alignment horizontal="left"/>
    </xf>
    <xf numFmtId="0" fontId="20" fillId="3" borderId="1" xfId="0" applyFont="1" applyFill="1" applyBorder="1" applyAlignment="1"/>
    <xf numFmtId="0" fontId="24" fillId="3" borderId="1" xfId="0" applyFont="1" applyFill="1" applyBorder="1" applyAlignment="1"/>
    <xf numFmtId="0" fontId="19" fillId="0" borderId="0" xfId="0" applyFont="1" applyAlignment="1">
      <alignment horizontal="center"/>
    </xf>
    <xf numFmtId="0" fontId="20" fillId="0" borderId="0" xfId="0" applyFont="1" applyFill="1" applyBorder="1" applyAlignment="1"/>
    <xf numFmtId="0" fontId="25" fillId="0" borderId="2" xfId="0" applyFont="1" applyBorder="1" applyAlignment="1"/>
    <xf numFmtId="0" fontId="19" fillId="0" borderId="7" xfId="0" applyFont="1" applyBorder="1"/>
    <xf numFmtId="0" fontId="0" fillId="0" borderId="19" xfId="0" applyBorder="1" applyAlignment="1">
      <alignment horizontal="left"/>
    </xf>
    <xf numFmtId="0" fontId="32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0" fillId="0" borderId="1" xfId="0" applyBorder="1" applyAlignment="1">
      <alignment horizontal="center"/>
    </xf>
    <xf numFmtId="1" fontId="26" fillId="0" borderId="0" xfId="0" applyNumberFormat="1" applyFont="1" applyFill="1" applyBorder="1" applyAlignment="1">
      <alignment horizontal="left"/>
    </xf>
    <xf numFmtId="1" fontId="19" fillId="3" borderId="24" xfId="0" applyNumberFormat="1" applyFont="1" applyFill="1" applyBorder="1" applyAlignment="1">
      <alignment horizontal="left"/>
    </xf>
    <xf numFmtId="0" fontId="31" fillId="0" borderId="0" xfId="0" applyFont="1" applyFill="1" applyBorder="1"/>
    <xf numFmtId="0" fontId="37" fillId="0" borderId="0" xfId="0" applyFont="1" applyBorder="1"/>
    <xf numFmtId="0" fontId="37" fillId="0" borderId="0" xfId="0" applyFont="1"/>
    <xf numFmtId="0" fontId="25" fillId="0" borderId="4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0" xfId="0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Border="1" applyAlignment="1"/>
    <xf numFmtId="0" fontId="24" fillId="0" borderId="0" xfId="0" applyFont="1" applyFill="1" applyBorder="1" applyAlignment="1"/>
    <xf numFmtId="1" fontId="0" fillId="0" borderId="1" xfId="0" applyNumberFormat="1" applyBorder="1" applyAlignment="1">
      <alignment horizontal="center"/>
    </xf>
    <xf numFmtId="0" fontId="38" fillId="0" borderId="0" xfId="0" applyFont="1" applyAlignment="1"/>
    <xf numFmtId="0" fontId="39" fillId="0" borderId="1" xfId="0" applyFont="1" applyBorder="1"/>
    <xf numFmtId="0" fontId="19" fillId="0" borderId="10" xfId="0" applyFont="1" applyBorder="1"/>
    <xf numFmtId="3" fontId="0" fillId="3" borderId="1" xfId="0" applyNumberFormat="1" applyFill="1" applyBorder="1"/>
    <xf numFmtId="0" fontId="20" fillId="3" borderId="1" xfId="0" applyFont="1" applyFill="1" applyBorder="1" applyAlignment="1" applyProtection="1">
      <protection locked="0"/>
    </xf>
    <xf numFmtId="0" fontId="31" fillId="0" borderId="0" xfId="0" applyFont="1" applyAlignment="1">
      <alignment horizontal="left"/>
    </xf>
    <xf numFmtId="49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/>
    <xf numFmtId="0" fontId="40" fillId="0" borderId="4" xfId="0" applyFont="1" applyBorder="1"/>
    <xf numFmtId="0" fontId="41" fillId="0" borderId="10" xfId="0" applyFont="1" applyBorder="1"/>
    <xf numFmtId="0" fontId="42" fillId="0" borderId="3" xfId="0" applyFont="1" applyBorder="1"/>
    <xf numFmtId="0" fontId="20" fillId="3" borderId="1" xfId="0" applyFont="1" applyFill="1" applyBorder="1" applyAlignment="1">
      <alignment horizontal="left"/>
    </xf>
    <xf numFmtId="0" fontId="20" fillId="3" borderId="1" xfId="0" applyFont="1" applyFill="1" applyBorder="1" applyProtection="1">
      <protection locked="0"/>
    </xf>
    <xf numFmtId="0" fontId="24" fillId="0" borderId="21" xfId="0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>
      <alignment horizontal="left"/>
    </xf>
    <xf numFmtId="0" fontId="24" fillId="0" borderId="10" xfId="0" applyFont="1" applyFill="1" applyBorder="1" applyAlignment="1"/>
    <xf numFmtId="0" fontId="24" fillId="0" borderId="3" xfId="0" applyFont="1" applyFill="1" applyBorder="1" applyAlignment="1"/>
    <xf numFmtId="0" fontId="20" fillId="0" borderId="1" xfId="0" applyFont="1" applyFill="1" applyBorder="1" applyProtection="1">
      <protection locked="0"/>
    </xf>
    <xf numFmtId="0" fontId="20" fillId="0" borderId="10" xfId="0" applyFont="1" applyFill="1" applyBorder="1" applyAlignment="1">
      <alignment horizontal="left"/>
    </xf>
    <xf numFmtId="0" fontId="20" fillId="0" borderId="12" xfId="0" applyFont="1" applyFill="1" applyBorder="1" applyAlignment="1" applyProtection="1">
      <alignment horizontal="left"/>
    </xf>
    <xf numFmtId="0" fontId="43" fillId="0" borderId="0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18" fillId="0" borderId="0" xfId="1" applyBorder="1" applyAlignment="1">
      <alignment horizontal="center"/>
    </xf>
    <xf numFmtId="0" fontId="18" fillId="0" borderId="7" xfId="1" applyBorder="1" applyAlignment="1">
      <alignment horizontal="center"/>
    </xf>
    <xf numFmtId="0" fontId="43" fillId="0" borderId="0" xfId="0" applyFont="1" applyBorder="1"/>
    <xf numFmtId="0" fontId="19" fillId="0" borderId="12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43" fillId="0" borderId="2" xfId="0" applyFont="1" applyBorder="1" applyAlignment="1">
      <alignment horizontal="left"/>
    </xf>
    <xf numFmtId="0" fontId="43" fillId="0" borderId="7" xfId="0" applyFont="1" applyBorder="1" applyAlignment="1">
      <alignment horizontal="left"/>
    </xf>
    <xf numFmtId="3" fontId="0" fillId="3" borderId="21" xfId="0" applyNumberFormat="1" applyFont="1" applyFill="1" applyBorder="1" applyAlignment="1">
      <alignment horizontal="right"/>
    </xf>
    <xf numFmtId="3" fontId="0" fillId="3" borderId="21" xfId="0" applyNumberFormat="1" applyFont="1" applyFill="1" applyBorder="1" applyAlignment="1" applyProtection="1">
      <alignment horizontal="right"/>
      <protection locked="0"/>
    </xf>
    <xf numFmtId="0" fontId="33" fillId="0" borderId="11" xfId="0" applyFont="1" applyFill="1" applyBorder="1"/>
    <xf numFmtId="0" fontId="34" fillId="0" borderId="0" xfId="0" applyFont="1" applyFill="1" applyBorder="1"/>
    <xf numFmtId="0" fontId="19" fillId="0" borderId="9" xfId="0" applyFont="1" applyBorder="1"/>
    <xf numFmtId="0" fontId="22" fillId="3" borderId="1" xfId="0" applyFont="1" applyFill="1" applyBorder="1" applyProtection="1">
      <protection locked="0"/>
    </xf>
    <xf numFmtId="0" fontId="44" fillId="0" borderId="1" xfId="1" applyFont="1" applyBorder="1"/>
    <xf numFmtId="0" fontId="3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5" fillId="0" borderId="0" xfId="0" applyFont="1" applyFill="1" applyBorder="1" applyAlignment="1" applyProtection="1">
      <alignment horizontal="left"/>
      <protection locked="0"/>
    </xf>
    <xf numFmtId="0" fontId="46" fillId="0" borderId="0" xfId="0" applyFont="1"/>
    <xf numFmtId="0" fontId="47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48" fillId="0" borderId="1" xfId="0" applyFont="1" applyBorder="1" applyAlignment="1">
      <alignment horizontal="center"/>
    </xf>
    <xf numFmtId="0" fontId="18" fillId="0" borderId="2" xfId="1" applyBorder="1" applyAlignment="1">
      <alignment horizontal="center"/>
    </xf>
    <xf numFmtId="0" fontId="20" fillId="0" borderId="11" xfId="0" applyFont="1" applyBorder="1"/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1" fillId="0" borderId="0" xfId="0" applyFont="1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0" fillId="3" borderId="4" xfId="0" applyFont="1" applyFill="1" applyBorder="1" applyAlignment="1" applyProtection="1">
      <alignment horizontal="center"/>
    </xf>
    <xf numFmtId="0" fontId="20" fillId="3" borderId="12" xfId="0" applyFont="1" applyFill="1" applyBorder="1" applyAlignment="1" applyProtection="1">
      <alignment horizontal="center"/>
      <protection locked="0"/>
    </xf>
    <xf numFmtId="0" fontId="49" fillId="0" borderId="12" xfId="0" applyFont="1" applyFill="1" applyBorder="1" applyAlignment="1" applyProtection="1">
      <alignment horizontal="center"/>
    </xf>
    <xf numFmtId="0" fontId="49" fillId="0" borderId="4" xfId="0" applyFont="1" applyFill="1" applyBorder="1" applyAlignment="1" applyProtection="1">
      <alignment horizontal="center"/>
    </xf>
    <xf numFmtId="3" fontId="0" fillId="3" borderId="6" xfId="0" applyNumberFormat="1" applyFill="1" applyBorder="1"/>
    <xf numFmtId="0" fontId="39" fillId="3" borderId="8" xfId="0" applyFont="1" applyFill="1" applyBorder="1"/>
    <xf numFmtId="0" fontId="39" fillId="3" borderId="6" xfId="0" applyFont="1" applyFill="1" applyBorder="1"/>
    <xf numFmtId="0" fontId="20" fillId="0" borderId="8" xfId="0" applyFont="1" applyBorder="1"/>
    <xf numFmtId="0" fontId="21" fillId="0" borderId="11" xfId="0" applyFont="1" applyBorder="1"/>
    <xf numFmtId="0" fontId="50" fillId="4" borderId="2" xfId="0" applyFont="1" applyFill="1" applyBorder="1" applyAlignment="1">
      <alignment horizontal="center"/>
    </xf>
    <xf numFmtId="2" fontId="26" fillId="3" borderId="1" xfId="0" applyNumberFormat="1" applyFont="1" applyFill="1" applyBorder="1"/>
    <xf numFmtId="4" fontId="26" fillId="3" borderId="1" xfId="0" applyNumberFormat="1" applyFont="1" applyFill="1" applyBorder="1"/>
    <xf numFmtId="0" fontId="19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" fontId="19" fillId="0" borderId="25" xfId="0" applyNumberFormat="1" applyFont="1" applyFill="1" applyBorder="1" applyAlignment="1">
      <alignment horizontal="center"/>
    </xf>
    <xf numFmtId="0" fontId="32" fillId="0" borderId="18" xfId="0" applyFont="1" applyBorder="1" applyAlignment="1">
      <alignment horizontal="left"/>
    </xf>
    <xf numFmtId="3" fontId="0" fillId="3" borderId="6" xfId="0" applyNumberFormat="1" applyFill="1" applyBorder="1" applyProtection="1">
      <protection locked="0"/>
    </xf>
    <xf numFmtId="3" fontId="0" fillId="0" borderId="6" xfId="0" applyNumberFormat="1" applyBorder="1"/>
    <xf numFmtId="3" fontId="0" fillId="3" borderId="1" xfId="0" applyNumberFormat="1" applyFill="1" applyBorder="1" applyProtection="1">
      <protection locked="0"/>
    </xf>
    <xf numFmtId="3" fontId="0" fillId="0" borderId="1" xfId="0" applyNumberFormat="1" applyBorder="1"/>
    <xf numFmtId="3" fontId="0" fillId="3" borderId="1" xfId="0" applyNumberFormat="1" applyFill="1" applyBorder="1" applyProtection="1"/>
    <xf numFmtId="3" fontId="26" fillId="3" borderId="1" xfId="0" applyNumberFormat="1" applyFont="1" applyFill="1" applyBorder="1" applyProtection="1"/>
    <xf numFmtId="3" fontId="45" fillId="3" borderId="1" xfId="0" applyNumberFormat="1" applyFont="1" applyFill="1" applyBorder="1" applyAlignment="1" applyProtection="1">
      <alignment horizontal="right"/>
      <protection locked="0"/>
    </xf>
    <xf numFmtId="0" fontId="41" fillId="0" borderId="4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18" fillId="0" borderId="3" xfId="1" applyFont="1" applyBorder="1"/>
    <xf numFmtId="0" fontId="0" fillId="0" borderId="1" xfId="0" applyBorder="1" applyAlignment="1">
      <alignment horizontal="center"/>
    </xf>
    <xf numFmtId="3" fontId="0" fillId="3" borderId="1" xfId="0" applyNumberFormat="1" applyFont="1" applyFill="1" applyBorder="1" applyAlignment="1" applyProtection="1">
      <alignment horizontal="right"/>
    </xf>
    <xf numFmtId="6" fontId="26" fillId="0" borderId="11" xfId="0" applyNumberFormat="1" applyFont="1" applyBorder="1"/>
    <xf numFmtId="0" fontId="2" fillId="0" borderId="1" xfId="0" applyFont="1" applyBorder="1" applyAlignment="1">
      <alignment wrapText="1"/>
    </xf>
    <xf numFmtId="0" fontId="27" fillId="0" borderId="0" xfId="0" applyFont="1" applyAlignment="1">
      <alignment horizontal="center"/>
    </xf>
    <xf numFmtId="0" fontId="27" fillId="0" borderId="0" xfId="0" applyFont="1" applyAlignment="1"/>
    <xf numFmtId="0" fontId="54" fillId="0" borderId="0" xfId="0" applyFont="1" applyFill="1" applyBorder="1"/>
    <xf numFmtId="0" fontId="55" fillId="0" borderId="0" xfId="0" applyFont="1"/>
    <xf numFmtId="0" fontId="54" fillId="0" borderId="0" xfId="0" applyFont="1"/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9" fillId="0" borderId="0" xfId="0" applyFont="1" applyBorder="1" applyAlignment="1">
      <alignment horizontal="right"/>
    </xf>
    <xf numFmtId="14" fontId="41" fillId="0" borderId="0" xfId="0" applyNumberFormat="1" applyFont="1" applyBorder="1" applyAlignment="1"/>
    <xf numFmtId="14" fontId="19" fillId="0" borderId="3" xfId="0" applyNumberFormat="1" applyFont="1" applyBorder="1" applyAlignment="1"/>
    <xf numFmtId="14" fontId="0" fillId="0" borderId="0" xfId="0" applyNumberFormat="1" applyFont="1" applyFill="1" applyBorder="1" applyAlignment="1" applyProtection="1"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4" fontId="19" fillId="3" borderId="3" xfId="0" applyNumberFormat="1" applyFont="1" applyFill="1" applyBorder="1" applyAlignment="1" applyProtection="1">
      <protection locked="0"/>
    </xf>
    <xf numFmtId="0" fontId="0" fillId="0" borderId="1" xfId="0" applyBorder="1" applyAlignment="1">
      <alignment wrapText="1"/>
    </xf>
    <xf numFmtId="0" fontId="18" fillId="0" borderId="1" xfId="1" applyBorder="1" applyAlignment="1" applyProtection="1">
      <alignment wrapText="1"/>
      <protection locked="0"/>
    </xf>
    <xf numFmtId="0" fontId="19" fillId="0" borderId="0" xfId="0" applyFont="1" applyProtection="1"/>
    <xf numFmtId="0" fontId="0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left"/>
    </xf>
    <xf numFmtId="0" fontId="0" fillId="0" borderId="0" xfId="0" applyFont="1" applyProtection="1"/>
    <xf numFmtId="0" fontId="35" fillId="0" borderId="12" xfId="0" applyFont="1" applyBorder="1" applyAlignment="1" applyProtection="1">
      <alignment horizontal="left"/>
    </xf>
    <xf numFmtId="0" fontId="0" fillId="0" borderId="11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left"/>
    </xf>
    <xf numFmtId="0" fontId="35" fillId="0" borderId="2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32" fillId="0" borderId="0" xfId="0" applyFont="1" applyBorder="1" applyAlignment="1" applyProtection="1">
      <alignment horizontal="left"/>
    </xf>
    <xf numFmtId="0" fontId="32" fillId="0" borderId="7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19" fillId="0" borderId="7" xfId="0" applyFont="1" applyBorder="1" applyAlignment="1" applyProtection="1">
      <alignment horizontal="left"/>
    </xf>
    <xf numFmtId="0" fontId="35" fillId="0" borderId="4" xfId="0" applyFont="1" applyBorder="1" applyAlignment="1" applyProtection="1">
      <alignment horizontal="left"/>
    </xf>
    <xf numFmtId="0" fontId="19" fillId="0" borderId="3" xfId="0" applyFont="1" applyBorder="1" applyAlignment="1" applyProtection="1">
      <alignment horizontal="left"/>
    </xf>
    <xf numFmtId="0" fontId="19" fillId="0" borderId="10" xfId="0" applyFont="1" applyBorder="1" applyAlignment="1" applyProtection="1">
      <alignment horizontal="left"/>
    </xf>
    <xf numFmtId="0" fontId="19" fillId="0" borderId="12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32" fillId="0" borderId="2" xfId="0" applyFont="1" applyBorder="1" applyAlignment="1" applyProtection="1">
      <alignment horizontal="left"/>
    </xf>
    <xf numFmtId="0" fontId="19" fillId="0" borderId="4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19" fillId="0" borderId="11" xfId="0" applyFont="1" applyBorder="1" applyAlignment="1" applyProtection="1">
      <alignment horizontal="left"/>
    </xf>
    <xf numFmtId="0" fontId="19" fillId="0" borderId="9" xfId="0" applyFont="1" applyBorder="1" applyAlignment="1" applyProtection="1">
      <alignment horizontal="left"/>
    </xf>
    <xf numFmtId="0" fontId="26" fillId="0" borderId="2" xfId="0" applyFont="1" applyBorder="1" applyAlignment="1" applyProtection="1">
      <alignment horizontal="left"/>
    </xf>
    <xf numFmtId="0" fontId="26" fillId="0" borderId="4" xfId="0" applyFont="1" applyBorder="1" applyAlignment="1" applyProtection="1">
      <alignment horizontal="left"/>
    </xf>
    <xf numFmtId="0" fontId="18" fillId="0" borderId="0" xfId="1" applyAlignment="1"/>
    <xf numFmtId="0" fontId="19" fillId="0" borderId="21" xfId="0" applyFont="1" applyBorder="1" applyAlignment="1">
      <alignment horizontal="left"/>
    </xf>
    <xf numFmtId="0" fontId="19" fillId="0" borderId="21" xfId="0" applyFont="1" applyBorder="1" applyAlignment="1"/>
    <xf numFmtId="0" fontId="0" fillId="0" borderId="21" xfId="0" applyFont="1" applyBorder="1" applyAlignment="1"/>
    <xf numFmtId="0" fontId="0" fillId="0" borderId="21" xfId="0" applyFont="1" applyBorder="1" applyAlignment="1">
      <alignment horizontal="left"/>
    </xf>
    <xf numFmtId="0" fontId="19" fillId="0" borderId="12" xfId="0" applyFont="1" applyBorder="1" applyAlignment="1"/>
    <xf numFmtId="0" fontId="0" fillId="0" borderId="12" xfId="0" applyFont="1" applyBorder="1" applyAlignment="1"/>
    <xf numFmtId="0" fontId="19" fillId="0" borderId="29" xfId="0" applyFont="1" applyBorder="1" applyAlignment="1"/>
    <xf numFmtId="0" fontId="0" fillId="0" borderId="29" xfId="0" applyFont="1" applyBorder="1" applyAlignment="1"/>
    <xf numFmtId="0" fontId="19" fillId="0" borderId="0" xfId="0" applyFont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49" fontId="0" fillId="3" borderId="3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left"/>
    </xf>
    <xf numFmtId="0" fontId="18" fillId="0" borderId="0" xfId="1" applyBorder="1"/>
    <xf numFmtId="0" fontId="18" fillId="0" borderId="7" xfId="1" applyBorder="1"/>
    <xf numFmtId="0" fontId="20" fillId="3" borderId="21" xfId="0" applyFont="1" applyFill="1" applyBorder="1" applyAlignment="1" applyProtection="1">
      <alignment horizontal="center"/>
      <protection locked="0"/>
    </xf>
    <xf numFmtId="0" fontId="20" fillId="3" borderId="23" xfId="0" applyFont="1" applyFill="1" applyBorder="1" applyAlignment="1" applyProtection="1">
      <alignment horizontal="center"/>
      <protection locked="0"/>
    </xf>
    <xf numFmtId="0" fontId="44" fillId="0" borderId="2" xfId="1" applyFont="1" applyBorder="1" applyAlignment="1">
      <alignment horizontal="center"/>
    </xf>
    <xf numFmtId="0" fontId="44" fillId="0" borderId="0" xfId="1" applyFont="1" applyBorder="1" applyAlignment="1">
      <alignment horizontal="center"/>
    </xf>
    <xf numFmtId="0" fontId="44" fillId="0" borderId="7" xfId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56" fillId="0" borderId="0" xfId="1" applyFont="1" applyAlignment="1">
      <alignment horizontal="center" wrapText="1"/>
    </xf>
    <xf numFmtId="0" fontId="31" fillId="0" borderId="0" xfId="0" applyFont="1" applyAlignment="1">
      <alignment horizontal="left"/>
    </xf>
    <xf numFmtId="0" fontId="52" fillId="0" borderId="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23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1" fontId="0" fillId="0" borderId="8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18" fillId="0" borderId="3" xfId="1" applyBorder="1" applyAlignment="1">
      <alignment horizontal="center"/>
    </xf>
    <xf numFmtId="0" fontId="24" fillId="0" borderId="0" xfId="0" applyFont="1" applyBorder="1" applyAlignment="1"/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18" fillId="0" borderId="0" xfId="1" applyBorder="1" applyAlignment="1">
      <alignment horizontal="left"/>
    </xf>
    <xf numFmtId="0" fontId="18" fillId="0" borderId="7" xfId="1" applyBorder="1" applyAlignment="1">
      <alignment horizontal="left"/>
    </xf>
    <xf numFmtId="0" fontId="18" fillId="0" borderId="31" xfId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20" fillId="0" borderId="29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3" fontId="0" fillId="0" borderId="8" xfId="0" applyNumberFormat="1" applyBorder="1" applyAlignment="1">
      <alignment horizont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n-del.org/files/pensions/umpip+contribution+election+form+2021.pdf" TargetMode="External"/><Relationship Id="rId2" Type="http://schemas.openxmlformats.org/officeDocument/2006/relationships/hyperlink" Target="http://s3.amazonaws.com/Website_GCFA/services/legal/HousingAllowanceQAs.pdf" TargetMode="External"/><Relationship Id="rId1" Type="http://schemas.openxmlformats.org/officeDocument/2006/relationships/hyperlink" Target="http://www.gcfa.org/sites/default/files/uploaded-file-documents/HousingAllowanceQ&amp;As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en-del.org/files/pensions/umpip+contribution+election+form+202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tabSelected="1" showWhiteSpace="0" zoomScaleNormal="100" workbookViewId="0">
      <selection activeCell="J2" sqref="J2"/>
    </sheetView>
  </sheetViews>
  <sheetFormatPr defaultRowHeight="14.4" x14ac:dyDescent="0.3"/>
  <cols>
    <col min="1" max="1" width="9.109375" style="40"/>
    <col min="2" max="2" width="15.5546875" customWidth="1"/>
    <col min="3" max="3" width="12.44140625" style="40" customWidth="1"/>
    <col min="4" max="4" width="10.5546875" customWidth="1"/>
    <col min="6" max="6" width="10.33203125" customWidth="1"/>
    <col min="7" max="8" width="10" customWidth="1"/>
    <col min="9" max="9" width="12.44140625" customWidth="1"/>
  </cols>
  <sheetData>
    <row r="1" spans="1:22" s="28" customFormat="1" ht="15" x14ac:dyDescent="0.25">
      <c r="A1" s="292" t="s">
        <v>44</v>
      </c>
      <c r="B1" s="292"/>
      <c r="C1" s="292"/>
      <c r="D1" s="292"/>
      <c r="E1" s="292"/>
      <c r="F1" s="292"/>
      <c r="G1" s="292"/>
      <c r="H1" s="292"/>
      <c r="I1" s="292"/>
    </row>
    <row r="2" spans="1:22" s="42" customFormat="1" ht="15" x14ac:dyDescent="0.25">
      <c r="A2" s="292" t="s">
        <v>198</v>
      </c>
      <c r="B2" s="292"/>
      <c r="C2" s="292"/>
      <c r="D2" s="292"/>
      <c r="E2" s="292"/>
      <c r="F2" s="292"/>
      <c r="G2" s="292"/>
      <c r="H2" s="292"/>
      <c r="I2" s="292"/>
    </row>
    <row r="3" spans="1:22" s="42" customFormat="1" ht="15" x14ac:dyDescent="0.25">
      <c r="A3" s="308" t="s">
        <v>237</v>
      </c>
      <c r="B3" s="308"/>
      <c r="C3" s="308"/>
      <c r="D3" s="308"/>
      <c r="E3" s="308"/>
      <c r="F3" s="308"/>
      <c r="G3" s="308"/>
      <c r="H3" s="308"/>
      <c r="I3" s="308"/>
    </row>
    <row r="4" spans="1:22" s="42" customFormat="1" ht="16.5" x14ac:dyDescent="0.3">
      <c r="A4" s="45" t="s">
        <v>23</v>
      </c>
      <c r="B4" s="300" t="s">
        <v>70</v>
      </c>
      <c r="C4" s="300"/>
      <c r="D4" s="300"/>
      <c r="E4" s="300"/>
      <c r="F4" s="300"/>
      <c r="G4" s="300"/>
      <c r="H4" s="300"/>
      <c r="I4" s="300"/>
      <c r="L4" s="124"/>
      <c r="M4" s="43"/>
    </row>
    <row r="5" spans="1:22" s="28" customFormat="1" ht="15" x14ac:dyDescent="0.25">
      <c r="A5" s="42" t="s">
        <v>24</v>
      </c>
      <c r="B5" s="46" t="s">
        <v>52</v>
      </c>
      <c r="C5" s="46"/>
      <c r="D5" s="299"/>
      <c r="E5" s="299"/>
      <c r="F5" s="47" t="s">
        <v>77</v>
      </c>
      <c r="G5" s="47"/>
      <c r="H5" s="299"/>
      <c r="I5" s="299"/>
    </row>
    <row r="6" spans="1:22" s="42" customFormat="1" ht="15" x14ac:dyDescent="0.25">
      <c r="B6" s="45" t="s">
        <v>168</v>
      </c>
      <c r="C6" s="46"/>
      <c r="D6" s="253"/>
      <c r="E6" s="251"/>
      <c r="F6" s="47"/>
      <c r="G6" s="47"/>
      <c r="H6" s="252"/>
      <c r="I6" s="252"/>
    </row>
    <row r="7" spans="1:22" s="28" customFormat="1" ht="21" x14ac:dyDescent="0.35">
      <c r="A7" s="256" t="s">
        <v>69</v>
      </c>
      <c r="B7" s="257" t="s">
        <v>199</v>
      </c>
      <c r="C7" s="257"/>
      <c r="D7" s="258"/>
      <c r="E7" s="259"/>
      <c r="F7" s="259"/>
      <c r="G7" s="259"/>
      <c r="H7" s="259"/>
      <c r="I7" s="259"/>
      <c r="J7" s="39"/>
    </row>
    <row r="8" spans="1:22" s="38" customFormat="1" ht="18.75" customHeight="1" x14ac:dyDescent="0.25">
      <c r="A8" s="45"/>
      <c r="B8" s="246" t="s">
        <v>26</v>
      </c>
      <c r="C8" s="75"/>
      <c r="D8" s="260" t="s">
        <v>142</v>
      </c>
      <c r="E8" s="261"/>
      <c r="F8" s="261"/>
      <c r="G8" s="261"/>
      <c r="H8" s="261"/>
      <c r="I8" s="262"/>
    </row>
    <row r="9" spans="1:22" s="38" customFormat="1" ht="15" x14ac:dyDescent="0.25">
      <c r="A9" s="45"/>
      <c r="B9" s="92" t="s">
        <v>25</v>
      </c>
      <c r="C9" s="117"/>
      <c r="D9" s="263" t="s">
        <v>106</v>
      </c>
      <c r="E9" s="264"/>
      <c r="F9" s="264"/>
      <c r="G9" s="264"/>
      <c r="H9" s="264"/>
      <c r="I9" s="265"/>
    </row>
    <row r="10" spans="1:22" s="38" customFormat="1" ht="15" x14ac:dyDescent="0.25">
      <c r="A10" s="45"/>
      <c r="B10" s="105" t="s">
        <v>200</v>
      </c>
      <c r="C10" s="96"/>
      <c r="D10" s="263" t="s">
        <v>107</v>
      </c>
      <c r="E10" s="266"/>
      <c r="F10" s="266"/>
      <c r="G10" s="266"/>
      <c r="H10" s="266"/>
      <c r="I10" s="267"/>
    </row>
    <row r="11" spans="1:22" s="38" customFormat="1" ht="15" x14ac:dyDescent="0.25">
      <c r="A11" s="45"/>
      <c r="B11" s="105" t="s">
        <v>50</v>
      </c>
      <c r="C11" s="96"/>
      <c r="D11" s="263" t="s">
        <v>108</v>
      </c>
      <c r="E11" s="268"/>
      <c r="F11" s="268"/>
      <c r="G11" s="268"/>
      <c r="H11" s="268"/>
      <c r="I11" s="269"/>
    </row>
    <row r="12" spans="1:22" s="38" customFormat="1" ht="15" x14ac:dyDescent="0.25">
      <c r="A12" s="45"/>
      <c r="B12" s="87"/>
      <c r="C12" s="88"/>
      <c r="D12" s="270" t="s">
        <v>109</v>
      </c>
      <c r="E12" s="271"/>
      <c r="F12" s="271"/>
      <c r="G12" s="271"/>
      <c r="H12" s="271"/>
      <c r="I12" s="272"/>
    </row>
    <row r="13" spans="1:22" s="38" customFormat="1" ht="15" x14ac:dyDescent="0.25">
      <c r="A13" s="45"/>
      <c r="C13" s="45"/>
      <c r="V13" s="39"/>
    </row>
    <row r="14" spans="1:22" s="38" customFormat="1" ht="15" x14ac:dyDescent="0.25">
      <c r="A14" s="45"/>
      <c r="B14" s="273" t="s">
        <v>21</v>
      </c>
      <c r="C14" s="75"/>
      <c r="D14" s="278" t="s">
        <v>169</v>
      </c>
      <c r="E14" s="279"/>
      <c r="F14" s="279"/>
      <c r="G14" s="279"/>
      <c r="H14" s="279"/>
      <c r="I14" s="280"/>
    </row>
    <row r="15" spans="1:22" s="38" customFormat="1" ht="15" x14ac:dyDescent="0.25">
      <c r="A15" s="45"/>
      <c r="B15" s="274" t="s">
        <v>25</v>
      </c>
      <c r="C15" s="117"/>
      <c r="D15" s="281" t="s">
        <v>45</v>
      </c>
      <c r="E15" s="268"/>
      <c r="F15" s="268"/>
      <c r="G15" s="268"/>
      <c r="H15" s="268"/>
      <c r="I15" s="269"/>
    </row>
    <row r="16" spans="1:22" s="38" customFormat="1" ht="15" x14ac:dyDescent="0.25">
      <c r="A16" s="45"/>
      <c r="B16" s="275" t="s">
        <v>201</v>
      </c>
      <c r="C16" s="96"/>
      <c r="D16" s="281" t="s">
        <v>46</v>
      </c>
      <c r="E16" s="268"/>
      <c r="F16" s="268"/>
      <c r="G16" s="268"/>
      <c r="H16" s="268"/>
      <c r="I16" s="269"/>
      <c r="L16" s="101"/>
      <c r="M16" s="101"/>
    </row>
    <row r="17" spans="1:13" s="38" customFormat="1" ht="15" x14ac:dyDescent="0.25">
      <c r="A17" s="45"/>
      <c r="B17" s="276" t="s">
        <v>50</v>
      </c>
      <c r="C17" s="96"/>
      <c r="D17" s="281" t="s">
        <v>130</v>
      </c>
      <c r="E17" s="268"/>
      <c r="F17" s="268"/>
      <c r="G17" s="268"/>
      <c r="H17" s="268"/>
      <c r="I17" s="269"/>
      <c r="L17" s="101"/>
      <c r="M17" s="54"/>
    </row>
    <row r="18" spans="1:13" s="45" customFormat="1" ht="15" x14ac:dyDescent="0.25">
      <c r="B18" s="277"/>
      <c r="C18" s="88"/>
      <c r="D18" s="282" t="s">
        <v>131</v>
      </c>
      <c r="E18" s="271"/>
      <c r="F18" s="271"/>
      <c r="G18" s="271"/>
      <c r="H18" s="271"/>
      <c r="I18" s="272"/>
    </row>
    <row r="19" spans="1:13" s="38" customFormat="1" ht="15" x14ac:dyDescent="0.25">
      <c r="A19" s="45"/>
      <c r="C19" s="45"/>
    </row>
    <row r="20" spans="1:13" s="38" customFormat="1" ht="15" x14ac:dyDescent="0.25">
      <c r="A20" s="45"/>
      <c r="B20" s="246" t="s">
        <v>27</v>
      </c>
      <c r="C20" s="75"/>
      <c r="D20" s="222" t="s">
        <v>143</v>
      </c>
      <c r="E20" s="75"/>
      <c r="F20" s="75"/>
      <c r="G20" s="75"/>
      <c r="H20" s="75"/>
      <c r="I20" s="37"/>
    </row>
    <row r="21" spans="1:13" s="38" customFormat="1" ht="15" x14ac:dyDescent="0.25">
      <c r="A21" s="45"/>
      <c r="B21" s="92" t="s">
        <v>25</v>
      </c>
      <c r="C21" s="119"/>
      <c r="D21" s="93" t="s">
        <v>47</v>
      </c>
      <c r="E21" s="54"/>
      <c r="F21" s="54"/>
      <c r="G21" s="54"/>
      <c r="H21" s="54"/>
      <c r="I21" s="84"/>
    </row>
    <row r="22" spans="1:13" s="45" customFormat="1" ht="15" x14ac:dyDescent="0.25">
      <c r="B22" s="191" t="s">
        <v>202</v>
      </c>
      <c r="C22" s="96"/>
      <c r="D22" s="93" t="s">
        <v>28</v>
      </c>
      <c r="E22" s="54"/>
      <c r="F22" s="54"/>
      <c r="G22" s="54"/>
      <c r="H22" s="54"/>
      <c r="I22" s="84"/>
    </row>
    <row r="23" spans="1:13" s="38" customFormat="1" ht="15" x14ac:dyDescent="0.25">
      <c r="A23" s="45"/>
      <c r="B23" s="106" t="s">
        <v>50</v>
      </c>
      <c r="C23" s="107"/>
      <c r="D23" s="94"/>
      <c r="E23" s="88"/>
      <c r="F23" s="88"/>
      <c r="G23" s="88"/>
      <c r="H23" s="88"/>
      <c r="I23" s="89"/>
    </row>
    <row r="24" spans="1:13" s="45" customFormat="1" ht="15" x14ac:dyDescent="0.25">
      <c r="B24" s="51"/>
      <c r="C24" s="51"/>
      <c r="D24" s="104"/>
      <c r="E24" s="54"/>
      <c r="F24" s="54"/>
      <c r="G24" s="54"/>
      <c r="H24" s="54"/>
      <c r="I24" s="54"/>
    </row>
    <row r="25" spans="1:13" s="45" customFormat="1" ht="15" x14ac:dyDescent="0.25">
      <c r="B25" s="36" t="s">
        <v>29</v>
      </c>
      <c r="C25" s="75"/>
      <c r="D25" s="222" t="s">
        <v>144</v>
      </c>
      <c r="E25" s="75"/>
      <c r="F25" s="75"/>
      <c r="G25" s="75"/>
      <c r="H25" s="75"/>
      <c r="I25" s="37"/>
    </row>
    <row r="26" spans="1:13" s="45" customFormat="1" x14ac:dyDescent="0.3">
      <c r="B26" s="92" t="s">
        <v>25</v>
      </c>
      <c r="C26" s="117"/>
      <c r="D26" s="93" t="s">
        <v>157</v>
      </c>
      <c r="E26" s="54"/>
      <c r="F26" s="54"/>
      <c r="G26" s="54"/>
      <c r="H26" s="54"/>
      <c r="I26" s="84"/>
    </row>
    <row r="27" spans="1:13" s="45" customFormat="1" x14ac:dyDescent="0.3">
      <c r="B27" s="100" t="s">
        <v>48</v>
      </c>
      <c r="C27" s="108"/>
      <c r="D27" s="109" t="s">
        <v>51</v>
      </c>
      <c r="E27" s="104"/>
      <c r="F27" s="104"/>
      <c r="G27" s="120">
        <v>0</v>
      </c>
      <c r="H27" s="54"/>
      <c r="I27" s="84"/>
      <c r="L27" s="104"/>
    </row>
    <row r="28" spans="1:13" s="45" customFormat="1" x14ac:dyDescent="0.3">
      <c r="B28" s="100" t="s">
        <v>49</v>
      </c>
      <c r="C28" s="84"/>
      <c r="D28" s="296" t="s">
        <v>71</v>
      </c>
      <c r="E28" s="297"/>
      <c r="F28" s="297"/>
      <c r="G28" s="297"/>
      <c r="H28" s="297"/>
      <c r="I28" s="298"/>
    </row>
    <row r="29" spans="1:13" s="45" customFormat="1" ht="15" thickBot="1" x14ac:dyDescent="0.35">
      <c r="B29" s="191" t="s">
        <v>203</v>
      </c>
      <c r="C29" s="96"/>
      <c r="D29" s="93" t="s">
        <v>55</v>
      </c>
      <c r="E29" s="54"/>
      <c r="F29" s="111">
        <f>(C9+C15+C21)*0.105725</f>
        <v>0</v>
      </c>
      <c r="G29" s="134"/>
      <c r="H29" s="129"/>
      <c r="I29" s="223"/>
      <c r="J29" s="54"/>
    </row>
    <row r="30" spans="1:13" s="38" customFormat="1" ht="15" thickBot="1" x14ac:dyDescent="0.35">
      <c r="A30" s="45"/>
      <c r="B30" s="106" t="s">
        <v>50</v>
      </c>
      <c r="C30" s="107"/>
      <c r="D30" s="94" t="s">
        <v>75</v>
      </c>
      <c r="E30" s="88"/>
      <c r="F30" s="88"/>
      <c r="G30" s="88"/>
      <c r="H30" s="88"/>
      <c r="I30" s="135">
        <f>IF(C38=0,0,(C9+C15+C21+C38)*0.082837)</f>
        <v>0</v>
      </c>
    </row>
    <row r="31" spans="1:13" s="45" customFormat="1" x14ac:dyDescent="0.3">
      <c r="B31" s="51"/>
      <c r="C31" s="51"/>
      <c r="D31" s="104"/>
      <c r="E31" s="54"/>
      <c r="F31" s="54"/>
      <c r="G31" s="54"/>
      <c r="H31" s="54"/>
      <c r="I31" s="54"/>
    </row>
    <row r="32" spans="1:13" s="38" customFormat="1" x14ac:dyDescent="0.3">
      <c r="A32" s="54"/>
      <c r="B32" s="36" t="s">
        <v>30</v>
      </c>
      <c r="C32" s="75"/>
      <c r="D32" s="176" t="s">
        <v>123</v>
      </c>
      <c r="E32" s="75"/>
      <c r="F32" s="75"/>
      <c r="G32" s="75"/>
      <c r="H32" s="75"/>
      <c r="I32" s="177"/>
    </row>
    <row r="33" spans="1:20" s="38" customFormat="1" x14ac:dyDescent="0.3">
      <c r="A33" s="54"/>
      <c r="B33" s="93" t="s">
        <v>121</v>
      </c>
      <c r="C33" s="180">
        <f>C9+C15+C21+C26</f>
        <v>0</v>
      </c>
      <c r="D33" s="83"/>
      <c r="E33" s="170" t="s">
        <v>148</v>
      </c>
      <c r="F33" s="54"/>
      <c r="G33" s="54"/>
      <c r="H33" s="54"/>
      <c r="I33" s="84"/>
    </row>
    <row r="34" spans="1:20" s="38" customFormat="1" x14ac:dyDescent="0.3">
      <c r="A34" s="54"/>
      <c r="B34" s="192" t="s">
        <v>204</v>
      </c>
      <c r="C34" s="104"/>
      <c r="D34" s="83"/>
      <c r="E34" s="170" t="s">
        <v>149</v>
      </c>
      <c r="F34" s="54"/>
      <c r="G34" s="54"/>
      <c r="H34" s="54"/>
      <c r="I34" s="84"/>
    </row>
    <row r="35" spans="1:20" s="45" customFormat="1" x14ac:dyDescent="0.3">
      <c r="A35" s="54"/>
      <c r="B35" s="106" t="s">
        <v>50</v>
      </c>
      <c r="C35" s="74"/>
      <c r="D35" s="232"/>
      <c r="E35" s="234" t="s">
        <v>141</v>
      </c>
      <c r="F35" s="234"/>
      <c r="G35" s="234"/>
      <c r="H35" s="234"/>
      <c r="I35" s="233"/>
    </row>
    <row r="36" spans="1:20" s="38" customFormat="1" x14ac:dyDescent="0.3">
      <c r="A36" s="45"/>
      <c r="C36" s="45"/>
    </row>
    <row r="37" spans="1:20" s="38" customFormat="1" x14ac:dyDescent="0.3">
      <c r="A37" s="54"/>
      <c r="B37" s="36" t="s">
        <v>31</v>
      </c>
      <c r="C37" s="75"/>
      <c r="D37" s="86" t="s">
        <v>132</v>
      </c>
      <c r="E37" s="75"/>
      <c r="F37" s="75"/>
      <c r="G37" s="75"/>
      <c r="H37" s="75"/>
      <c r="I37" s="177"/>
    </row>
    <row r="38" spans="1:20" s="38" customFormat="1" x14ac:dyDescent="0.3">
      <c r="A38" s="54"/>
      <c r="B38" s="92" t="s">
        <v>25</v>
      </c>
      <c r="C38" s="181"/>
      <c r="D38" s="178" t="s">
        <v>112</v>
      </c>
      <c r="E38" s="170"/>
      <c r="F38" s="170"/>
      <c r="G38" s="170"/>
      <c r="H38" s="170"/>
      <c r="I38" s="179"/>
    </row>
    <row r="39" spans="1:20" x14ac:dyDescent="0.3">
      <c r="A39" s="41"/>
      <c r="B39" s="192" t="s">
        <v>205</v>
      </c>
      <c r="C39" s="104"/>
      <c r="D39" s="305" t="s">
        <v>150</v>
      </c>
      <c r="E39" s="306"/>
      <c r="F39" s="306"/>
      <c r="G39" s="306"/>
      <c r="H39" s="306"/>
      <c r="I39" s="307"/>
      <c r="J39" s="153"/>
    </row>
    <row r="40" spans="1:20" s="40" customFormat="1" x14ac:dyDescent="0.3">
      <c r="A40" s="41"/>
      <c r="B40" s="106" t="s">
        <v>50</v>
      </c>
      <c r="C40" s="74"/>
      <c r="D40" s="68"/>
      <c r="E40" s="5"/>
      <c r="F40" s="5"/>
      <c r="G40" s="5"/>
      <c r="H40" s="5"/>
      <c r="I40" s="85"/>
    </row>
    <row r="41" spans="1:20" s="40" customFormat="1" ht="15" thickBot="1" x14ac:dyDescent="0.35">
      <c r="B41" s="46"/>
      <c r="C41" s="46"/>
    </row>
    <row r="42" spans="1:20" s="40" customFormat="1" x14ac:dyDescent="0.3">
      <c r="A42" s="41"/>
      <c r="B42" s="90" t="s">
        <v>32</v>
      </c>
      <c r="C42" s="78"/>
      <c r="D42" s="82" t="s">
        <v>122</v>
      </c>
      <c r="E42" s="79"/>
      <c r="F42" s="79"/>
      <c r="G42" s="79"/>
      <c r="H42" s="79"/>
      <c r="I42" s="80"/>
    </row>
    <row r="43" spans="1:20" s="40" customFormat="1" x14ac:dyDescent="0.3">
      <c r="A43" s="41"/>
      <c r="B43" s="91" t="s">
        <v>120</v>
      </c>
      <c r="C43" s="112">
        <f>C33+C38</f>
        <v>0</v>
      </c>
      <c r="D43" s="3"/>
      <c r="E43" s="41"/>
      <c r="F43" s="41"/>
      <c r="G43" s="41"/>
      <c r="H43" s="41"/>
      <c r="I43" s="81"/>
      <c r="L43" s="142"/>
    </row>
    <row r="44" spans="1:20" s="40" customFormat="1" x14ac:dyDescent="0.3">
      <c r="A44" s="41"/>
      <c r="B44" s="193" t="s">
        <v>206</v>
      </c>
      <c r="C44" s="104"/>
      <c r="D44" s="3"/>
      <c r="E44" s="41"/>
      <c r="F44" s="41"/>
      <c r="G44" s="41"/>
      <c r="H44" s="41"/>
      <c r="I44" s="81"/>
    </row>
    <row r="45" spans="1:20" s="40" customFormat="1" x14ac:dyDescent="0.3">
      <c r="A45" s="41"/>
      <c r="B45" s="224" t="s">
        <v>50</v>
      </c>
      <c r="C45" s="95"/>
      <c r="D45" s="3"/>
      <c r="E45" s="41"/>
      <c r="F45" s="41"/>
      <c r="G45" s="41"/>
      <c r="H45" s="41"/>
      <c r="I45" s="81"/>
      <c r="M45" s="143"/>
      <c r="N45" s="115"/>
      <c r="O45" s="115"/>
      <c r="P45" s="125"/>
      <c r="Q45" s="115"/>
      <c r="R45" s="144"/>
      <c r="S45" s="115"/>
      <c r="T45" s="115"/>
    </row>
    <row r="46" spans="1:20" s="40" customFormat="1" x14ac:dyDescent="0.3">
      <c r="A46" s="221" t="s">
        <v>173</v>
      </c>
      <c r="B46" s="75" t="s">
        <v>73</v>
      </c>
      <c r="C46" s="76"/>
      <c r="D46" s="30"/>
      <c r="E46" s="30"/>
      <c r="F46" s="30"/>
      <c r="G46" s="30"/>
      <c r="H46" s="30"/>
      <c r="I46" s="33"/>
    </row>
    <row r="47" spans="1:20" s="40" customFormat="1" x14ac:dyDescent="0.3">
      <c r="A47" s="154" t="s">
        <v>94</v>
      </c>
      <c r="B47" s="115" t="s">
        <v>57</v>
      </c>
      <c r="C47" s="125"/>
      <c r="D47" s="150" t="s">
        <v>61</v>
      </c>
      <c r="E47" s="115" t="s">
        <v>64</v>
      </c>
      <c r="F47" s="115"/>
      <c r="G47" s="115"/>
      <c r="H47" s="115"/>
      <c r="I47" s="85"/>
    </row>
    <row r="48" spans="1:20" s="40" customFormat="1" x14ac:dyDescent="0.3">
      <c r="A48" s="154" t="s">
        <v>92</v>
      </c>
      <c r="B48" s="141" t="s">
        <v>74</v>
      </c>
      <c r="C48" s="41"/>
      <c r="D48" s="41"/>
      <c r="E48" s="41"/>
      <c r="F48" s="150" t="s">
        <v>61</v>
      </c>
      <c r="G48" s="162" t="s">
        <v>76</v>
      </c>
      <c r="H48" s="169" t="s">
        <v>145</v>
      </c>
      <c r="I48" s="168"/>
      <c r="N48" s="125"/>
    </row>
    <row r="49" spans="1:18" s="40" customFormat="1" x14ac:dyDescent="0.3">
      <c r="A49" s="154" t="s">
        <v>93</v>
      </c>
      <c r="B49" s="113" t="s">
        <v>68</v>
      </c>
      <c r="C49" s="113"/>
      <c r="D49" s="113"/>
      <c r="E49" s="41"/>
      <c r="F49" s="41"/>
      <c r="G49" s="303" t="s">
        <v>61</v>
      </c>
      <c r="H49" s="304"/>
      <c r="I49" s="35"/>
    </row>
    <row r="50" spans="1:18" s="40" customFormat="1" x14ac:dyDescent="0.3">
      <c r="A50" s="301" t="s">
        <v>170</v>
      </c>
      <c r="B50" s="301"/>
      <c r="C50" s="301"/>
      <c r="D50" s="301"/>
      <c r="E50" s="301"/>
      <c r="F50" s="301"/>
      <c r="G50" s="301"/>
      <c r="H50" s="301"/>
      <c r="I50" s="302"/>
      <c r="N50" s="115"/>
      <c r="O50" s="115"/>
      <c r="P50" s="115"/>
      <c r="Q50" s="115"/>
      <c r="R50" s="115"/>
    </row>
    <row r="51" spans="1:18" s="40" customFormat="1" x14ac:dyDescent="0.3">
      <c r="A51" s="154" t="s">
        <v>59</v>
      </c>
      <c r="B51" s="113" t="s">
        <v>100</v>
      </c>
      <c r="C51" s="113"/>
      <c r="D51" s="113"/>
      <c r="E51" s="41"/>
      <c r="F51" s="41"/>
      <c r="G51" s="150" t="s">
        <v>61</v>
      </c>
      <c r="H51" s="162" t="s">
        <v>76</v>
      </c>
      <c r="I51" s="167"/>
      <c r="N51" s="115"/>
      <c r="O51" s="115"/>
      <c r="P51" s="115"/>
      <c r="Q51" s="115"/>
      <c r="R51" s="115"/>
    </row>
    <row r="52" spans="1:18" s="40" customFormat="1" x14ac:dyDescent="0.3">
      <c r="A52" s="155" t="s">
        <v>98</v>
      </c>
      <c r="B52" s="140" t="s">
        <v>60</v>
      </c>
      <c r="C52" s="140"/>
      <c r="D52" s="5"/>
      <c r="E52" s="85"/>
      <c r="F52" s="150" t="s">
        <v>61</v>
      </c>
      <c r="G52" s="162" t="s">
        <v>76</v>
      </c>
      <c r="H52" s="163"/>
      <c r="I52" s="164"/>
    </row>
    <row r="53" spans="1:18" s="40" customFormat="1" ht="15" thickBot="1" x14ac:dyDescent="0.35">
      <c r="A53" s="41"/>
      <c r="B53" s="51"/>
      <c r="C53" s="51"/>
      <c r="D53" s="41"/>
      <c r="E53" s="41"/>
      <c r="F53" s="41"/>
      <c r="G53" s="41"/>
      <c r="H53" s="41"/>
      <c r="I53" s="41"/>
    </row>
    <row r="54" spans="1:18" s="40" customFormat="1" ht="15" thickBot="1" x14ac:dyDescent="0.35">
      <c r="B54" s="46"/>
      <c r="C54" s="293" t="s">
        <v>53</v>
      </c>
      <c r="D54" s="294"/>
      <c r="E54" s="294"/>
      <c r="F54" s="295"/>
    </row>
    <row r="55" spans="1:18" s="40" customFormat="1" x14ac:dyDescent="0.3">
      <c r="B55" s="46"/>
      <c r="C55" s="46"/>
    </row>
    <row r="56" spans="1:18" s="40" customFormat="1" x14ac:dyDescent="0.3">
      <c r="A56" s="64" t="s">
        <v>174</v>
      </c>
      <c r="B56" s="75" t="s">
        <v>207</v>
      </c>
      <c r="C56" s="76"/>
      <c r="D56" s="77" t="s">
        <v>37</v>
      </c>
      <c r="E56" s="60"/>
      <c r="F56" s="60"/>
      <c r="G56" s="60"/>
      <c r="H56" s="60"/>
      <c r="I56" s="65"/>
    </row>
    <row r="57" spans="1:18" s="40" customFormat="1" x14ac:dyDescent="0.3">
      <c r="A57" s="3"/>
      <c r="B57" s="51" t="s">
        <v>116</v>
      </c>
      <c r="C57" s="236" t="str">
        <f>IF(I57="",I58,I57)</f>
        <v>Answer 4A</v>
      </c>
      <c r="D57" s="57" t="s">
        <v>136</v>
      </c>
      <c r="E57" s="53"/>
      <c r="F57" s="53"/>
      <c r="G57" s="53"/>
      <c r="H57" s="53"/>
      <c r="I57" s="219" t="str">
        <f>IF(D47="Type Yes or No","Answer 4A",IF(C59="yes",0,IF(D47="YES",IF(C43*0.15&lt;9395.04,C43*0.15,9395.04),"")))</f>
        <v>Answer 4A</v>
      </c>
    </row>
    <row r="58" spans="1:18" s="40" customFormat="1" x14ac:dyDescent="0.3">
      <c r="A58" s="3"/>
      <c r="B58" s="104" t="s">
        <v>219</v>
      </c>
      <c r="C58" s="51"/>
      <c r="D58" s="57" t="s">
        <v>137</v>
      </c>
      <c r="E58" s="53"/>
      <c r="F58" s="53"/>
      <c r="G58" s="53"/>
      <c r="H58" s="53"/>
      <c r="I58" s="220" t="str">
        <f>IF(D47="Type Yes or No","Answer 4A",IF(C59="Yes",0,IF(D47="No",IF(C43*0.12&lt;9395.04,C43*0.12,9395.04),"")))</f>
        <v>Answer 4A</v>
      </c>
    </row>
    <row r="59" spans="1:18" s="40" customFormat="1" x14ac:dyDescent="0.3">
      <c r="A59" s="311" t="s">
        <v>166</v>
      </c>
      <c r="B59" s="312"/>
      <c r="C59" s="185" t="s">
        <v>147</v>
      </c>
      <c r="D59" s="58" t="s">
        <v>220</v>
      </c>
      <c r="E59" s="56"/>
      <c r="F59" s="56"/>
      <c r="G59" s="56"/>
      <c r="H59" s="56"/>
      <c r="I59" s="69"/>
    </row>
    <row r="60" spans="1:18" s="40" customFormat="1" x14ac:dyDescent="0.3">
      <c r="A60" s="42"/>
      <c r="B60" s="49"/>
      <c r="C60" s="49"/>
      <c r="D60" s="41"/>
      <c r="E60" s="41"/>
    </row>
    <row r="61" spans="1:18" s="40" customFormat="1" x14ac:dyDescent="0.3">
      <c r="A61" s="64" t="s">
        <v>175</v>
      </c>
      <c r="B61" s="59" t="s">
        <v>208</v>
      </c>
      <c r="C61" s="184"/>
      <c r="D61" s="182" t="s">
        <v>38</v>
      </c>
      <c r="E61" s="60"/>
      <c r="F61" s="60"/>
      <c r="G61" s="60"/>
      <c r="H61" s="60"/>
      <c r="I61" s="65"/>
    </row>
    <row r="62" spans="1:18" s="40" customFormat="1" x14ac:dyDescent="0.3">
      <c r="A62" s="3"/>
      <c r="B62" s="51" t="s">
        <v>82</v>
      </c>
      <c r="C62" s="112" t="str">
        <f>IF(I63="",I64,I63)</f>
        <v>Answer 4A</v>
      </c>
      <c r="D62" s="183" t="s">
        <v>113</v>
      </c>
      <c r="E62" s="63"/>
      <c r="F62" s="62"/>
      <c r="G62" s="62"/>
      <c r="H62" s="62"/>
      <c r="I62" s="66"/>
    </row>
    <row r="63" spans="1:18" s="40" customFormat="1" x14ac:dyDescent="0.3">
      <c r="A63" s="3"/>
      <c r="B63" s="104" t="s">
        <v>222</v>
      </c>
      <c r="C63" s="95"/>
      <c r="D63" s="53" t="s">
        <v>138</v>
      </c>
      <c r="E63" s="53"/>
      <c r="F63" s="53"/>
      <c r="G63" s="53"/>
      <c r="H63" s="53"/>
      <c r="I63" s="220" t="str">
        <f>IF(D47="Type Yes or No","Answer 4A",IF(C65="Yes",0,IF(C66="Yes",0,IF(D47="yes",IF(C43*0.055&lt;6889.7,C43*0.055,6889.7),""))))</f>
        <v>Answer 4A</v>
      </c>
    </row>
    <row r="64" spans="1:18" s="40" customFormat="1" x14ac:dyDescent="0.3">
      <c r="A64" s="3"/>
      <c r="B64" s="53" t="s">
        <v>54</v>
      </c>
      <c r="C64" s="127"/>
      <c r="D64" s="53" t="s">
        <v>139</v>
      </c>
      <c r="E64" s="53"/>
      <c r="F64" s="53"/>
      <c r="G64" s="53"/>
      <c r="H64" s="53"/>
      <c r="I64" s="220" t="str">
        <f>IF(D47="Type Yes or No","Answer 4A",IF(C65="yes",0,IF(C66="yes",0,IF(D47="No",IF(C43*0.044&lt;6889.7,C43*0.044,6889.7),""))))</f>
        <v>Answer 4A</v>
      </c>
    </row>
    <row r="65" spans="1:18" s="28" customFormat="1" x14ac:dyDescent="0.3">
      <c r="A65" s="313" t="s">
        <v>155</v>
      </c>
      <c r="B65" s="314"/>
      <c r="C65" s="185" t="s">
        <v>129</v>
      </c>
      <c r="D65" s="57" t="s">
        <v>221</v>
      </c>
      <c r="E65" s="53"/>
      <c r="F65" s="53"/>
      <c r="G65" s="53"/>
      <c r="H65" s="53"/>
      <c r="I65" s="67"/>
    </row>
    <row r="66" spans="1:18" s="42" customFormat="1" x14ac:dyDescent="0.3">
      <c r="A66" s="311" t="s">
        <v>153</v>
      </c>
      <c r="B66" s="312"/>
      <c r="C66" s="185" t="s">
        <v>129</v>
      </c>
      <c r="D66" s="58"/>
      <c r="E66" s="56"/>
      <c r="F66" s="56"/>
      <c r="G66" s="56"/>
      <c r="H66" s="56"/>
      <c r="I66" s="69"/>
    </row>
    <row r="67" spans="1:18" s="42" customFormat="1" x14ac:dyDescent="0.3">
      <c r="A67" s="40"/>
      <c r="B67"/>
      <c r="C67" s="40"/>
      <c r="D67"/>
      <c r="E67"/>
      <c r="F67"/>
      <c r="G67"/>
      <c r="H67"/>
      <c r="I67"/>
    </row>
    <row r="68" spans="1:18" x14ac:dyDescent="0.3">
      <c r="A68" s="64" t="s">
        <v>176</v>
      </c>
      <c r="B68" s="59" t="s">
        <v>33</v>
      </c>
      <c r="C68" s="30"/>
      <c r="D68" s="73" t="s">
        <v>34</v>
      </c>
      <c r="E68" s="61"/>
      <c r="F68" s="61"/>
      <c r="G68" s="61"/>
      <c r="H68" s="61"/>
      <c r="I68" s="70"/>
    </row>
    <row r="69" spans="1:18" x14ac:dyDescent="0.3">
      <c r="A69" s="71"/>
      <c r="B69" s="104" t="s">
        <v>84</v>
      </c>
      <c r="C69" s="117"/>
      <c r="D69" s="57" t="s">
        <v>36</v>
      </c>
      <c r="E69" s="53"/>
      <c r="F69" s="53"/>
      <c r="G69" s="53"/>
      <c r="H69" s="53"/>
      <c r="I69" s="67"/>
    </row>
    <row r="70" spans="1:18" x14ac:dyDescent="0.3">
      <c r="A70" s="71"/>
      <c r="B70" s="104" t="s">
        <v>223</v>
      </c>
      <c r="C70" s="51"/>
      <c r="D70" s="57" t="s">
        <v>96</v>
      </c>
      <c r="E70" s="53"/>
      <c r="F70" s="53"/>
      <c r="G70" s="53"/>
      <c r="H70" s="53"/>
      <c r="I70" s="67"/>
    </row>
    <row r="71" spans="1:18" x14ac:dyDescent="0.3">
      <c r="A71" s="72"/>
      <c r="B71" s="56" t="s">
        <v>54</v>
      </c>
      <c r="C71" s="148"/>
      <c r="D71" s="58" t="s">
        <v>133</v>
      </c>
      <c r="E71" s="56"/>
      <c r="F71" s="56"/>
      <c r="G71" s="56"/>
      <c r="H71" s="56"/>
      <c r="I71" s="69"/>
    </row>
    <row r="72" spans="1:18" x14ac:dyDescent="0.3">
      <c r="A72" s="42"/>
      <c r="B72" s="42"/>
      <c r="D72" s="24"/>
      <c r="E72" s="24"/>
      <c r="F72" s="24"/>
      <c r="G72" s="24"/>
      <c r="H72" s="24"/>
      <c r="I72" s="40"/>
    </row>
    <row r="73" spans="1:18" x14ac:dyDescent="0.3">
      <c r="A73" s="64" t="s">
        <v>177</v>
      </c>
      <c r="B73" s="59" t="s">
        <v>35</v>
      </c>
      <c r="C73" s="30"/>
      <c r="D73" s="73" t="s">
        <v>39</v>
      </c>
      <c r="E73" s="30"/>
      <c r="F73" s="30"/>
      <c r="G73" s="30"/>
      <c r="H73" s="30"/>
      <c r="I73" s="33"/>
    </row>
    <row r="74" spans="1:18" x14ac:dyDescent="0.3">
      <c r="A74" s="71"/>
      <c r="B74" s="51" t="s">
        <v>85</v>
      </c>
      <c r="C74" s="117"/>
      <c r="D74" s="57" t="s">
        <v>40</v>
      </c>
      <c r="E74" s="41"/>
      <c r="F74" s="41"/>
      <c r="G74" s="41"/>
      <c r="H74" s="41"/>
      <c r="I74" s="35"/>
      <c r="K74" s="49"/>
      <c r="L74" s="49"/>
      <c r="M74" s="28"/>
      <c r="N74" s="28"/>
      <c r="O74" s="28"/>
      <c r="P74" s="28"/>
      <c r="Q74" s="28"/>
      <c r="R74" s="28"/>
    </row>
    <row r="75" spans="1:18" s="40" customFormat="1" x14ac:dyDescent="0.3">
      <c r="A75" s="71"/>
      <c r="B75" s="104" t="s">
        <v>83</v>
      </c>
      <c r="C75" s="51"/>
      <c r="D75" s="57" t="s">
        <v>97</v>
      </c>
      <c r="E75" s="53"/>
      <c r="F75" s="53"/>
      <c r="G75" s="53"/>
      <c r="H75" s="53"/>
      <c r="I75" s="67"/>
      <c r="K75" s="49"/>
      <c r="L75" s="49"/>
      <c r="M75" s="28"/>
      <c r="N75" s="28"/>
      <c r="O75" s="28"/>
      <c r="P75" s="28"/>
      <c r="Q75" s="28"/>
      <c r="R75" s="28"/>
    </row>
    <row r="76" spans="1:18" s="40" customFormat="1" x14ac:dyDescent="0.3">
      <c r="A76" s="158"/>
      <c r="B76" s="160" t="s">
        <v>224</v>
      </c>
      <c r="C76" s="159"/>
      <c r="D76" s="58" t="s">
        <v>134</v>
      </c>
      <c r="E76" s="56"/>
      <c r="F76" s="56"/>
      <c r="G76" s="56"/>
      <c r="H76" s="56"/>
      <c r="I76" s="69"/>
      <c r="K76" s="41"/>
      <c r="L76" s="41"/>
      <c r="M76"/>
      <c r="N76"/>
      <c r="O76"/>
      <c r="P76"/>
      <c r="Q76"/>
      <c r="R76"/>
    </row>
    <row r="77" spans="1:18" s="40" customFormat="1" x14ac:dyDescent="0.3">
      <c r="D77" s="24"/>
      <c r="E77" s="24"/>
      <c r="F77" s="24"/>
      <c r="G77" s="24"/>
      <c r="H77" s="24"/>
      <c r="I77" s="24"/>
      <c r="K77" s="41"/>
      <c r="L77" s="41"/>
      <c r="M77"/>
      <c r="N77"/>
      <c r="O77"/>
      <c r="P77"/>
      <c r="Q77"/>
      <c r="R77"/>
    </row>
    <row r="78" spans="1:18" s="40" customFormat="1" x14ac:dyDescent="0.3">
      <c r="A78" s="64" t="s">
        <v>178</v>
      </c>
      <c r="B78" s="59" t="s">
        <v>41</v>
      </c>
      <c r="C78" s="59"/>
      <c r="D78" s="73" t="s">
        <v>217</v>
      </c>
      <c r="E78" s="237"/>
      <c r="F78" s="61"/>
      <c r="G78" s="61"/>
      <c r="H78" s="61"/>
      <c r="I78" s="70"/>
      <c r="K78" s="41"/>
      <c r="L78" s="41"/>
      <c r="M78"/>
      <c r="N78"/>
      <c r="O78"/>
      <c r="P78"/>
      <c r="Q78"/>
      <c r="R78"/>
    </row>
    <row r="79" spans="1:18" s="40" customFormat="1" x14ac:dyDescent="0.3">
      <c r="A79" s="3"/>
      <c r="B79" s="51" t="s">
        <v>86</v>
      </c>
      <c r="C79" s="117"/>
      <c r="D79" s="57" t="s">
        <v>218</v>
      </c>
      <c r="E79" s="53"/>
      <c r="F79" s="53"/>
      <c r="G79" s="53"/>
      <c r="H79" s="53"/>
      <c r="I79" s="67"/>
      <c r="K79" s="41"/>
      <c r="L79" s="41"/>
      <c r="M79"/>
      <c r="N79"/>
      <c r="O79"/>
      <c r="P79"/>
      <c r="Q79"/>
      <c r="R79"/>
    </row>
    <row r="80" spans="1:18" s="40" customFormat="1" x14ac:dyDescent="0.3">
      <c r="A80" s="3"/>
      <c r="B80" s="104" t="s">
        <v>135</v>
      </c>
      <c r="C80" s="51"/>
      <c r="D80" s="57"/>
      <c r="E80" s="53"/>
      <c r="F80" s="53"/>
      <c r="G80" s="53"/>
      <c r="H80" s="53"/>
      <c r="I80" s="67"/>
      <c r="K80" s="41"/>
      <c r="L80" s="41"/>
    </row>
    <row r="81" spans="1:18" s="40" customFormat="1" x14ac:dyDescent="0.3">
      <c r="A81" s="68"/>
      <c r="B81" s="56" t="s">
        <v>225</v>
      </c>
      <c r="C81" s="148"/>
      <c r="D81" s="58"/>
      <c r="E81" s="56"/>
      <c r="F81" s="56"/>
      <c r="G81" s="56"/>
      <c r="H81" s="56"/>
      <c r="I81" s="69"/>
      <c r="K81" s="49"/>
      <c r="L81" s="49"/>
      <c r="M81" s="28"/>
      <c r="N81" s="28"/>
      <c r="O81" s="28"/>
      <c r="P81" s="28"/>
      <c r="Q81" s="28"/>
      <c r="R81" s="28"/>
    </row>
    <row r="82" spans="1:18" s="40" customFormat="1" x14ac:dyDescent="0.3">
      <c r="B82" s="51"/>
      <c r="C82" s="46"/>
      <c r="D82" s="24"/>
      <c r="E82" s="24"/>
      <c r="F82" s="24"/>
      <c r="G82" s="24"/>
      <c r="H82" s="24"/>
      <c r="I82" s="24"/>
      <c r="K82" s="41"/>
      <c r="L82" s="41"/>
      <c r="M82"/>
      <c r="N82"/>
      <c r="O82"/>
      <c r="P82"/>
      <c r="Q82"/>
      <c r="R82"/>
    </row>
    <row r="83" spans="1:18" x14ac:dyDescent="0.3">
      <c r="A83" s="64" t="s">
        <v>179</v>
      </c>
      <c r="B83" s="75" t="s">
        <v>10</v>
      </c>
      <c r="C83" s="76"/>
      <c r="D83" s="73" t="s">
        <v>160</v>
      </c>
      <c r="E83" s="61"/>
      <c r="F83" s="61"/>
      <c r="G83" s="61"/>
      <c r="H83" s="61"/>
      <c r="I83" s="70"/>
    </row>
    <row r="84" spans="1:18" s="40" customFormat="1" x14ac:dyDescent="0.3">
      <c r="A84" s="3"/>
      <c r="B84" s="51" t="s">
        <v>87</v>
      </c>
      <c r="C84" s="117"/>
      <c r="D84" s="57" t="s">
        <v>159</v>
      </c>
      <c r="E84" s="53"/>
      <c r="F84" s="53"/>
      <c r="G84" s="53"/>
      <c r="H84" s="53"/>
      <c r="I84" s="67"/>
    </row>
    <row r="85" spans="1:18" s="40" customFormat="1" x14ac:dyDescent="0.3">
      <c r="A85" s="3"/>
      <c r="B85" s="104" t="s">
        <v>158</v>
      </c>
      <c r="C85" s="51"/>
      <c r="D85" s="57"/>
      <c r="E85" s="53"/>
      <c r="F85" s="53"/>
      <c r="G85" s="53"/>
      <c r="H85" s="53"/>
      <c r="I85" s="67"/>
    </row>
    <row r="86" spans="1:18" s="40" customFormat="1" x14ac:dyDescent="0.3">
      <c r="A86" s="68"/>
      <c r="B86" s="56" t="s">
        <v>226</v>
      </c>
      <c r="C86" s="148"/>
      <c r="D86" s="58"/>
      <c r="E86" s="56"/>
      <c r="F86" s="56"/>
      <c r="G86" s="56"/>
      <c r="H86" s="56"/>
      <c r="I86" s="69"/>
    </row>
    <row r="87" spans="1:18" s="40" customFormat="1" x14ac:dyDescent="0.3">
      <c r="A87" s="42" t="s">
        <v>180</v>
      </c>
      <c r="B87" s="45" t="s">
        <v>209</v>
      </c>
      <c r="C87" s="45"/>
      <c r="D87" s="42"/>
      <c r="E87" s="42"/>
      <c r="F87" s="42"/>
      <c r="G87" s="42"/>
      <c r="H87" s="42"/>
      <c r="I87" s="42"/>
    </row>
    <row r="88" spans="1:18" s="40" customFormat="1" x14ac:dyDescent="0.3">
      <c r="A88" s="42"/>
      <c r="B88" s="151" t="s">
        <v>90</v>
      </c>
      <c r="C88" s="46"/>
      <c r="D88" s="210" t="s">
        <v>124</v>
      </c>
      <c r="E88" s="210" t="s">
        <v>124</v>
      </c>
      <c r="F88" s="210" t="s">
        <v>124</v>
      </c>
      <c r="G88" s="210" t="s">
        <v>124</v>
      </c>
      <c r="H88" s="211" t="s">
        <v>89</v>
      </c>
      <c r="I88" s="214" t="s">
        <v>95</v>
      </c>
    </row>
    <row r="89" spans="1:18" s="40" customFormat="1" x14ac:dyDescent="0.3">
      <c r="A89" s="42"/>
      <c r="B89" s="187" t="s">
        <v>128</v>
      </c>
      <c r="C89" s="46"/>
      <c r="D89" s="209" t="s">
        <v>125</v>
      </c>
      <c r="E89" s="209" t="s">
        <v>91</v>
      </c>
      <c r="F89" s="209" t="s">
        <v>126</v>
      </c>
      <c r="G89" s="209" t="s">
        <v>127</v>
      </c>
      <c r="H89" s="212"/>
      <c r="I89" s="215"/>
    </row>
    <row r="90" spans="1:18" s="40" customFormat="1" x14ac:dyDescent="0.3">
      <c r="A90" s="42"/>
      <c r="B90" s="310" t="s">
        <v>210</v>
      </c>
      <c r="C90" s="310"/>
      <c r="D90" s="225"/>
      <c r="E90" s="225"/>
      <c r="F90" s="225"/>
      <c r="G90" s="225"/>
      <c r="H90" s="226">
        <f t="shared" ref="H90:H96" si="0">SUM(D90:G90)</f>
        <v>0</v>
      </c>
      <c r="I90" s="213">
        <f>C9</f>
        <v>0</v>
      </c>
    </row>
    <row r="91" spans="1:18" s="40" customFormat="1" x14ac:dyDescent="0.3">
      <c r="A91" s="42"/>
      <c r="B91" s="48" t="s">
        <v>211</v>
      </c>
      <c r="C91" s="48"/>
      <c r="D91" s="227"/>
      <c r="E91" s="227"/>
      <c r="F91" s="227"/>
      <c r="G91" s="227"/>
      <c r="H91" s="228">
        <f t="shared" si="0"/>
        <v>0</v>
      </c>
      <c r="I91" s="149">
        <f>C15</f>
        <v>0</v>
      </c>
    </row>
    <row r="92" spans="1:18" s="40" customFormat="1" x14ac:dyDescent="0.3">
      <c r="A92" s="42"/>
      <c r="B92" s="48" t="s">
        <v>212</v>
      </c>
      <c r="C92" s="48"/>
      <c r="D92" s="227"/>
      <c r="E92" s="227"/>
      <c r="F92" s="227"/>
      <c r="G92" s="227"/>
      <c r="H92" s="228">
        <f t="shared" si="0"/>
        <v>0</v>
      </c>
      <c r="I92" s="149">
        <f>C21</f>
        <v>0</v>
      </c>
    </row>
    <row r="93" spans="1:18" s="40" customFormat="1" x14ac:dyDescent="0.3">
      <c r="B93" s="48" t="s">
        <v>213</v>
      </c>
      <c r="C93" s="48"/>
      <c r="D93" s="227"/>
      <c r="E93" s="227"/>
      <c r="F93" s="227"/>
      <c r="G93" s="227"/>
      <c r="H93" s="228">
        <f t="shared" si="0"/>
        <v>0</v>
      </c>
      <c r="I93" s="149">
        <f>C26</f>
        <v>0</v>
      </c>
    </row>
    <row r="94" spans="1:18" s="40" customFormat="1" x14ac:dyDescent="0.3">
      <c r="B94" s="48" t="s">
        <v>78</v>
      </c>
      <c r="C94" s="48"/>
      <c r="D94" s="229">
        <f>SUM(D90:D93)</f>
        <v>0</v>
      </c>
      <c r="E94" s="229">
        <f>SUM(E90:E93)</f>
        <v>0</v>
      </c>
      <c r="F94" s="229">
        <f>SUM(F90:F93)</f>
        <v>0</v>
      </c>
      <c r="G94" s="229">
        <f>SUM(G90:G93)</f>
        <v>0</v>
      </c>
      <c r="H94" s="228">
        <f t="shared" si="0"/>
        <v>0</v>
      </c>
      <c r="I94" s="149">
        <f>SUM(I90:I93)</f>
        <v>0</v>
      </c>
    </row>
    <row r="95" spans="1:18" s="40" customFormat="1" x14ac:dyDescent="0.3">
      <c r="B95" s="48" t="s">
        <v>214</v>
      </c>
      <c r="C95" s="48"/>
      <c r="D95" s="227"/>
      <c r="E95" s="227"/>
      <c r="F95" s="227"/>
      <c r="G95" s="227"/>
      <c r="H95" s="228">
        <f t="shared" si="0"/>
        <v>0</v>
      </c>
      <c r="I95" s="149">
        <f>C38</f>
        <v>0</v>
      </c>
    </row>
    <row r="96" spans="1:18" s="40" customFormat="1" x14ac:dyDescent="0.3">
      <c r="A96" s="41"/>
      <c r="B96" s="96" t="s">
        <v>88</v>
      </c>
      <c r="C96" s="51"/>
      <c r="D96" s="230">
        <f>SUM(D94:D95)</f>
        <v>0</v>
      </c>
      <c r="E96" s="230">
        <f>SUM(E94:E95)</f>
        <v>0</v>
      </c>
      <c r="F96" s="230">
        <f>SUM(F94:F95)</f>
        <v>0</v>
      </c>
      <c r="G96" s="230">
        <f>SUM(G94:G95)</f>
        <v>0</v>
      </c>
      <c r="H96" s="228">
        <f t="shared" si="0"/>
        <v>0</v>
      </c>
      <c r="I96" s="118">
        <f>I94+I95</f>
        <v>0</v>
      </c>
    </row>
    <row r="97" spans="1:9" s="40" customFormat="1" x14ac:dyDescent="0.3">
      <c r="A97" s="41"/>
      <c r="B97" s="51"/>
      <c r="C97" s="51"/>
      <c r="D97" s="53"/>
      <c r="E97" s="53"/>
      <c r="F97" s="53"/>
      <c r="G97" s="53"/>
      <c r="H97" s="53"/>
      <c r="I97" s="53"/>
    </row>
    <row r="98" spans="1:9" s="40" customFormat="1" x14ac:dyDescent="0.3">
      <c r="A98" s="42" t="s">
        <v>79</v>
      </c>
      <c r="B98" s="46" t="s">
        <v>216</v>
      </c>
      <c r="C98" s="46"/>
      <c r="D98" s="47"/>
      <c r="E98" s="42"/>
      <c r="F98" s="47"/>
      <c r="G98" s="47"/>
      <c r="H98" s="47"/>
      <c r="I98" s="47"/>
    </row>
    <row r="99" spans="1:9" s="40" customFormat="1" ht="13.5" customHeight="1" x14ac:dyDescent="0.3">
      <c r="A99" s="42"/>
      <c r="B99" s="310" t="s">
        <v>193</v>
      </c>
      <c r="C99" s="310"/>
      <c r="D99" s="231"/>
      <c r="E99" s="47"/>
      <c r="F99" s="47"/>
      <c r="G99" s="47"/>
      <c r="H99" s="47"/>
      <c r="I99" s="47"/>
    </row>
    <row r="100" spans="1:9" s="40" customFormat="1" ht="15" customHeight="1" x14ac:dyDescent="0.3">
      <c r="A100" s="42"/>
      <c r="B100" s="48" t="s">
        <v>194</v>
      </c>
      <c r="C100" s="48"/>
      <c r="D100" s="231"/>
      <c r="E100" s="47"/>
      <c r="F100" s="47"/>
      <c r="G100" s="47"/>
      <c r="H100" s="47"/>
      <c r="I100" s="47"/>
    </row>
    <row r="101" spans="1:9" s="40" customFormat="1" ht="16.5" customHeight="1" x14ac:dyDescent="0.3">
      <c r="A101" s="42"/>
      <c r="B101" s="48" t="s">
        <v>195</v>
      </c>
      <c r="C101" s="48"/>
      <c r="D101" s="231"/>
      <c r="E101" s="47"/>
      <c r="F101" s="47"/>
      <c r="G101" s="47"/>
      <c r="H101" s="47"/>
      <c r="I101" s="47"/>
    </row>
    <row r="102" spans="1:9" s="40" customFormat="1" ht="17.25" customHeight="1" x14ac:dyDescent="0.3">
      <c r="A102" s="42"/>
      <c r="B102" s="48" t="s">
        <v>196</v>
      </c>
      <c r="C102" s="48"/>
      <c r="D102" s="231"/>
      <c r="E102" s="47"/>
      <c r="F102" s="47"/>
      <c r="G102" s="47"/>
      <c r="H102" s="47"/>
      <c r="I102" s="47"/>
    </row>
    <row r="103" spans="1:9" s="40" customFormat="1" ht="16.5" customHeight="1" x14ac:dyDescent="0.3">
      <c r="A103" s="42"/>
      <c r="B103" s="48" t="s">
        <v>197</v>
      </c>
      <c r="C103" s="48"/>
      <c r="D103" s="231"/>
      <c r="E103" s="47"/>
      <c r="F103" s="47"/>
      <c r="G103" s="47"/>
      <c r="H103" s="47"/>
      <c r="I103" s="47"/>
    </row>
    <row r="104" spans="1:9" s="40" customFormat="1" ht="15.75" customHeight="1" x14ac:dyDescent="0.3">
      <c r="A104" s="42"/>
      <c r="B104" s="48"/>
      <c r="C104" s="48"/>
      <c r="D104" s="194"/>
      <c r="E104" s="47"/>
      <c r="F104" s="47"/>
      <c r="G104" s="47"/>
      <c r="H104" s="47"/>
      <c r="I104" s="47"/>
    </row>
    <row r="105" spans="1:9" s="40" customFormat="1" ht="54.75" customHeight="1" x14ac:dyDescent="0.5">
      <c r="A105" s="309" t="s">
        <v>215</v>
      </c>
      <c r="B105" s="309"/>
      <c r="C105" s="309"/>
      <c r="D105" s="309"/>
      <c r="E105" s="309"/>
      <c r="F105" s="309"/>
      <c r="G105" s="309"/>
      <c r="H105" s="309"/>
      <c r="I105" s="309"/>
    </row>
    <row r="106" spans="1:9" s="40" customFormat="1" x14ac:dyDescent="0.3">
      <c r="B106" s="48"/>
      <c r="C106" s="48"/>
    </row>
    <row r="107" spans="1:9" s="40" customFormat="1" x14ac:dyDescent="0.3">
      <c r="B107" s="146" t="s">
        <v>80</v>
      </c>
      <c r="C107" s="48"/>
    </row>
    <row r="108" spans="1:9" x14ac:dyDescent="0.3">
      <c r="B108" s="41"/>
      <c r="C108" s="41"/>
    </row>
    <row r="109" spans="1:9" x14ac:dyDescent="0.3">
      <c r="A109" s="40">
        <v>1</v>
      </c>
      <c r="B109" s="175" t="s">
        <v>183</v>
      </c>
      <c r="C109" s="175"/>
    </row>
    <row r="110" spans="1:9" x14ac:dyDescent="0.3">
      <c r="B110" s="175" t="s">
        <v>184</v>
      </c>
      <c r="C110" s="175"/>
    </row>
    <row r="111" spans="1:9" x14ac:dyDescent="0.3">
      <c r="B111" s="41" t="s">
        <v>185</v>
      </c>
      <c r="C111" s="41"/>
    </row>
    <row r="112" spans="1:9" s="40" customFormat="1" x14ac:dyDescent="0.3">
      <c r="B112" s="55" t="s">
        <v>186</v>
      </c>
      <c r="C112" s="41"/>
    </row>
    <row r="113" spans="1:9" s="40" customFormat="1" x14ac:dyDescent="0.3">
      <c r="B113" s="55" t="s">
        <v>187</v>
      </c>
      <c r="C113" s="41"/>
    </row>
    <row r="114" spans="1:9" s="40" customFormat="1" x14ac:dyDescent="0.3">
      <c r="B114" s="136" t="s">
        <v>152</v>
      </c>
      <c r="C114" s="41"/>
    </row>
    <row r="115" spans="1:9" s="40" customFormat="1" x14ac:dyDescent="0.3">
      <c r="B115" s="136" t="s">
        <v>140</v>
      </c>
      <c r="C115" s="137"/>
      <c r="D115" s="138"/>
      <c r="E115" s="138"/>
      <c r="F115" s="138"/>
      <c r="G115" s="138"/>
      <c r="H115" s="138"/>
      <c r="I115" s="138"/>
    </row>
    <row r="116" spans="1:9" s="40" customFormat="1" x14ac:dyDescent="0.3">
      <c r="B116" s="136" t="s">
        <v>110</v>
      </c>
      <c r="C116" s="137"/>
      <c r="D116" s="138"/>
      <c r="E116" s="138"/>
      <c r="F116" s="138"/>
      <c r="G116" s="138"/>
      <c r="H116" s="138"/>
      <c r="I116" s="138"/>
    </row>
    <row r="117" spans="1:9" x14ac:dyDescent="0.3">
      <c r="B117" s="41" t="s">
        <v>111</v>
      </c>
      <c r="C117" s="41"/>
    </row>
    <row r="118" spans="1:9" s="40" customFormat="1" x14ac:dyDescent="0.3">
      <c r="B118" s="55" t="s">
        <v>42</v>
      </c>
      <c r="C118" s="41"/>
    </row>
    <row r="119" spans="1:9" x14ac:dyDescent="0.3">
      <c r="B119" s="41" t="s">
        <v>188</v>
      </c>
      <c r="C119" s="41"/>
    </row>
    <row r="120" spans="1:9" x14ac:dyDescent="0.3">
      <c r="B120" s="41" t="s">
        <v>189</v>
      </c>
      <c r="C120" s="41"/>
    </row>
    <row r="121" spans="1:9" x14ac:dyDescent="0.3">
      <c r="B121" s="41" t="s">
        <v>190</v>
      </c>
      <c r="C121" s="41"/>
    </row>
    <row r="122" spans="1:9" x14ac:dyDescent="0.3">
      <c r="B122" s="41" t="s">
        <v>191</v>
      </c>
      <c r="C122" s="41"/>
    </row>
    <row r="123" spans="1:9" s="31" customFormat="1" ht="13.8" x14ac:dyDescent="0.25">
      <c r="A123" s="44"/>
      <c r="B123" s="52" t="s">
        <v>43</v>
      </c>
      <c r="C123" s="50"/>
    </row>
    <row r="124" spans="1:9" s="44" customFormat="1" x14ac:dyDescent="0.3">
      <c r="A124" s="44">
        <v>2</v>
      </c>
      <c r="B124" s="41" t="s">
        <v>182</v>
      </c>
      <c r="C124" s="50"/>
    </row>
    <row r="125" spans="1:9" s="44" customFormat="1" x14ac:dyDescent="0.3">
      <c r="B125" s="14" t="s">
        <v>192</v>
      </c>
      <c r="C125" s="50"/>
    </row>
    <row r="126" spans="1:9" x14ac:dyDescent="0.3">
      <c r="B126" s="41" t="s">
        <v>161</v>
      </c>
      <c r="C126" s="41"/>
    </row>
    <row r="127" spans="1:9" x14ac:dyDescent="0.3">
      <c r="B127" s="41"/>
      <c r="C127" s="41"/>
    </row>
    <row r="128" spans="1:9" ht="18" x14ac:dyDescent="0.35">
      <c r="A128" s="44">
        <v>3</v>
      </c>
      <c r="B128" s="241" t="s">
        <v>181</v>
      </c>
      <c r="C128" s="42"/>
      <c r="D128" s="42"/>
      <c r="E128" s="42"/>
      <c r="F128" s="42"/>
      <c r="G128" s="42"/>
      <c r="H128" s="42"/>
    </row>
    <row r="130" spans="1:2" ht="18" x14ac:dyDescent="0.35">
      <c r="A130" s="44">
        <v>4</v>
      </c>
      <c r="B130" s="242" t="s">
        <v>165</v>
      </c>
    </row>
    <row r="131" spans="1:2" ht="18" x14ac:dyDescent="0.35">
      <c r="B131" s="243" t="s">
        <v>164</v>
      </c>
    </row>
  </sheetData>
  <sheetProtection insertHyperlinks="0"/>
  <mergeCells count="17">
    <mergeCell ref="A105:I105"/>
    <mergeCell ref="B99:C99"/>
    <mergeCell ref="B90:C90"/>
    <mergeCell ref="A59:B59"/>
    <mergeCell ref="A66:B66"/>
    <mergeCell ref="A65:B65"/>
    <mergeCell ref="A1:I1"/>
    <mergeCell ref="A2:I2"/>
    <mergeCell ref="C54:F54"/>
    <mergeCell ref="D28:I28"/>
    <mergeCell ref="D5:E5"/>
    <mergeCell ref="H5:I5"/>
    <mergeCell ref="B4:I4"/>
    <mergeCell ref="A50:I50"/>
    <mergeCell ref="G49:H49"/>
    <mergeCell ref="D39:I39"/>
    <mergeCell ref="A3:I3"/>
  </mergeCells>
  <hyperlinks>
    <hyperlink ref="D39" r:id="rId1" display="http://www.gcfa.org/sites/default/files/uploaded-file-documents/HousingAllowanceQ&amp;As.pdf"/>
    <hyperlink ref="E35:H35" location="'Minimum Salaries'!A1" display="Click here for Minimum Salary Guidelines"/>
    <hyperlink ref="D39:I39" r:id="rId2" display="http://http://s3.amazonaws.com/Website_GCFA/services/legal/HousingAllowanceQAs.pdf"/>
    <hyperlink ref="A105" location="'Compensation Form Page 3'!A1" display="Click here to go to 2017 Pastor's Compensation &amp; Other Benefits form and review for accuracy"/>
    <hyperlink ref="A105:H105" location="'Compensation Form Page 3'!A1" display="Click here to go to 2017 Pastor's Compensation &amp; Other Benefits form and review for accuracy"/>
    <hyperlink ref="A105:I105" location="'Compensation Form Page 3'!A1" display="Click here to review and print your 2020 Pastor's Compensation &amp; Other Benefits form."/>
    <hyperlink ref="A50:I50" r:id="rId3" display="                            ( A &quot;Contribution Election Form&quot; is required only if changing amount )"/>
  </hyperlinks>
  <pageMargins left="0.45" right="0.2" top="0.25" bottom="0.25" header="0.3" footer="0.3"/>
  <pageSetup scale="98" orientation="portrait" r:id="rId4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8" workbookViewId="0">
      <selection activeCell="E41" sqref="E41:H41"/>
    </sheetView>
  </sheetViews>
  <sheetFormatPr defaultRowHeight="14.4" x14ac:dyDescent="0.3"/>
  <cols>
    <col min="1" max="1" width="2.88671875" customWidth="1"/>
    <col min="2" max="2" width="31.88671875" customWidth="1"/>
    <col min="3" max="3" width="12.88671875" customWidth="1"/>
    <col min="4" max="4" width="12.5546875" customWidth="1"/>
    <col min="5" max="5" width="8.5546875" customWidth="1"/>
    <col min="6" max="6" width="8.6640625" customWidth="1"/>
    <col min="7" max="7" width="8.5546875" customWidth="1"/>
    <col min="8" max="8" width="9.88671875" customWidth="1"/>
  </cols>
  <sheetData>
    <row r="1" spans="1:9" ht="15" x14ac:dyDescent="0.25">
      <c r="A1" s="354" t="s">
        <v>227</v>
      </c>
      <c r="B1" s="354"/>
      <c r="C1" s="354"/>
      <c r="D1" s="354"/>
      <c r="E1" s="354"/>
      <c r="F1" s="354"/>
      <c r="G1" s="354"/>
      <c r="H1" s="354"/>
    </row>
    <row r="2" spans="1:9" s="40" customFormat="1" ht="5.25" customHeight="1" x14ac:dyDescent="0.25">
      <c r="A2" s="244"/>
      <c r="B2" s="244"/>
      <c r="C2" s="244"/>
      <c r="D2" s="244"/>
      <c r="E2" s="244"/>
      <c r="F2" s="244"/>
      <c r="G2" s="244"/>
      <c r="H2" s="244"/>
    </row>
    <row r="3" spans="1:9" s="40" customFormat="1" ht="15" customHeight="1" x14ac:dyDescent="0.25">
      <c r="A3" s="244"/>
      <c r="B3" s="248" t="s">
        <v>167</v>
      </c>
      <c r="C3" s="249"/>
      <c r="D3" s="250" t="str">
        <f>IF('Worksheet Pages 1 and 2'!D6&gt;0,'Worksheet Pages 1 and 2'!D6,"")</f>
        <v/>
      </c>
      <c r="E3" s="244"/>
      <c r="F3" s="244"/>
      <c r="G3" s="244"/>
      <c r="H3" s="244"/>
    </row>
    <row r="4" spans="1:9" ht="7.5" customHeight="1" x14ac:dyDescent="0.25">
      <c r="A4" s="4"/>
      <c r="B4" s="4"/>
      <c r="C4" s="4"/>
      <c r="D4" s="4"/>
      <c r="E4" s="4"/>
      <c r="F4" s="4"/>
      <c r="G4" s="4"/>
      <c r="H4" s="4"/>
    </row>
    <row r="5" spans="1:9" ht="15.75" thickBot="1" x14ac:dyDescent="0.3">
      <c r="A5" s="157"/>
      <c r="B5" s="152">
        <f>'Worksheet Pages 1 and 2'!D5</f>
        <v>0</v>
      </c>
      <c r="C5" s="4"/>
      <c r="D5" s="356">
        <f>'Worksheet Pages 1 and 2'!H5</f>
        <v>0</v>
      </c>
      <c r="E5" s="357"/>
      <c r="F5" s="357"/>
      <c r="G5" s="357"/>
      <c r="H5" s="357"/>
    </row>
    <row r="6" spans="1:9" ht="16.5" thickTop="1" thickBot="1" x14ac:dyDescent="0.3">
      <c r="A6" s="97"/>
      <c r="B6" s="128" t="s">
        <v>62</v>
      </c>
      <c r="C6" s="97"/>
      <c r="D6" s="368" t="s">
        <v>63</v>
      </c>
      <c r="E6" s="368"/>
      <c r="F6" s="368"/>
      <c r="G6" s="368"/>
      <c r="H6" s="368"/>
    </row>
    <row r="7" spans="1:9" ht="15.75" thickTop="1" x14ac:dyDescent="0.25">
      <c r="A7" s="98"/>
      <c r="B7" s="41"/>
      <c r="C7" s="99" t="s">
        <v>4</v>
      </c>
      <c r="D7" s="99" t="s">
        <v>5</v>
      </c>
      <c r="E7" s="358" t="s">
        <v>6</v>
      </c>
      <c r="F7" s="359"/>
      <c r="G7" s="359"/>
      <c r="H7" s="360"/>
      <c r="I7" s="4"/>
    </row>
    <row r="8" spans="1:9" ht="15" x14ac:dyDescent="0.25">
      <c r="A8" s="3"/>
      <c r="B8" s="4"/>
      <c r="C8" s="11" t="s">
        <v>3</v>
      </c>
      <c r="D8" s="9" t="s">
        <v>3</v>
      </c>
      <c r="E8" s="361" t="s">
        <v>7</v>
      </c>
      <c r="F8" s="362"/>
      <c r="G8" s="362"/>
      <c r="H8" s="363"/>
      <c r="I8" s="4"/>
    </row>
    <row r="9" spans="1:9" ht="15" x14ac:dyDescent="0.25">
      <c r="A9" s="3"/>
      <c r="B9" s="4"/>
      <c r="C9" s="11" t="s">
        <v>2</v>
      </c>
      <c r="D9" s="9" t="s">
        <v>2</v>
      </c>
      <c r="E9" s="364" t="s">
        <v>8</v>
      </c>
      <c r="F9" s="365"/>
      <c r="G9" s="365"/>
      <c r="H9" s="366"/>
      <c r="I9" s="4"/>
    </row>
    <row r="10" spans="1:9" ht="15" x14ac:dyDescent="0.25">
      <c r="A10" s="68"/>
      <c r="B10" s="5"/>
      <c r="C10" s="8">
        <v>2023</v>
      </c>
      <c r="D10" s="10">
        <v>2024</v>
      </c>
      <c r="E10" s="147" t="str">
        <f>'Worksheet Pages 1 and 2'!D88</f>
        <v>Type Name</v>
      </c>
      <c r="F10" s="147" t="str">
        <f>'Worksheet Pages 1 and 2'!E88</f>
        <v>Type Name</v>
      </c>
      <c r="G10" s="147" t="str">
        <f>'Worksheet Pages 1 and 2'!F88</f>
        <v>Type Name</v>
      </c>
      <c r="H10" s="147" t="str">
        <f>'Worksheet Pages 1 and 2'!G88</f>
        <v>Type Name</v>
      </c>
      <c r="I10" s="141"/>
    </row>
    <row r="11" spans="1:9" ht="18" customHeight="1" x14ac:dyDescent="0.3">
      <c r="A11" s="17">
        <v>1</v>
      </c>
      <c r="B11" s="21" t="s">
        <v>14</v>
      </c>
      <c r="C11" s="317">
        <f>'Worksheet Pages 1 and 2'!D99</f>
        <v>0</v>
      </c>
      <c r="D11" s="369">
        <f>'Worksheet Pages 1 and 2'!C9</f>
        <v>0</v>
      </c>
      <c r="E11" s="367">
        <f>'Worksheet Pages 1 and 2'!D90</f>
        <v>0</v>
      </c>
      <c r="F11" s="367">
        <f>'Worksheet Pages 1 and 2'!E90</f>
        <v>0</v>
      </c>
      <c r="G11" s="367">
        <f>'Worksheet Pages 1 and 2'!F90</f>
        <v>0</v>
      </c>
      <c r="H11" s="367">
        <f>'Worksheet Pages 1 and 2'!G90</f>
        <v>0</v>
      </c>
      <c r="I11" s="4"/>
    </row>
    <row r="12" spans="1:9" ht="12.75" customHeight="1" x14ac:dyDescent="0.3">
      <c r="A12" s="16"/>
      <c r="B12" s="32" t="s">
        <v>13</v>
      </c>
      <c r="C12" s="319"/>
      <c r="D12" s="319"/>
      <c r="E12" s="367"/>
      <c r="F12" s="367"/>
      <c r="G12" s="367"/>
      <c r="H12" s="367"/>
      <c r="I12" s="4"/>
    </row>
    <row r="13" spans="1:9" ht="18.75" customHeight="1" x14ac:dyDescent="0.25">
      <c r="A13" s="7">
        <v>2</v>
      </c>
      <c r="B13" s="23" t="s">
        <v>21</v>
      </c>
      <c r="C13" s="133">
        <f>'Worksheet Pages 1 and 2'!D100</f>
        <v>0</v>
      </c>
      <c r="D13" s="235">
        <f>'Worksheet Pages 1 and 2'!C15</f>
        <v>0</v>
      </c>
      <c r="E13" s="110">
        <f>'Worksheet Pages 1 and 2'!D91</f>
        <v>0</v>
      </c>
      <c r="F13" s="110">
        <f>'Worksheet Pages 1 and 2'!E91</f>
        <v>0</v>
      </c>
      <c r="G13" s="110">
        <f>'Worksheet Pages 1 and 2'!F91</f>
        <v>0</v>
      </c>
      <c r="H13" s="110">
        <f>'Worksheet Pages 1 and 2'!G91</f>
        <v>0</v>
      </c>
      <c r="I13" s="4"/>
    </row>
    <row r="14" spans="1:9" ht="20.25" customHeight="1" x14ac:dyDescent="0.3">
      <c r="A14" s="20"/>
      <c r="B14" s="34" t="s">
        <v>22</v>
      </c>
      <c r="C14" s="317">
        <f>'Worksheet Pages 1 and 2'!D101</f>
        <v>0</v>
      </c>
      <c r="D14" s="317">
        <f>'Worksheet Pages 1 and 2'!C21</f>
        <v>0</v>
      </c>
      <c r="E14" s="320">
        <f>'Worksheet Pages 1 and 2'!D92</f>
        <v>0</v>
      </c>
      <c r="F14" s="320">
        <f>'Worksheet Pages 1 and 2'!E92</f>
        <v>0</v>
      </c>
      <c r="G14" s="320">
        <f>'Worksheet Pages 1 and 2'!F92</f>
        <v>0</v>
      </c>
      <c r="H14" s="333">
        <f>'Worksheet Pages 1 and 2'!G92</f>
        <v>0</v>
      </c>
      <c r="I14" s="4"/>
    </row>
    <row r="15" spans="1:9" s="2" customFormat="1" x14ac:dyDescent="0.3">
      <c r="A15" s="25">
        <v>3</v>
      </c>
      <c r="B15" s="15" t="s">
        <v>19</v>
      </c>
      <c r="C15" s="318"/>
      <c r="D15" s="318"/>
      <c r="E15" s="321"/>
      <c r="F15" s="321"/>
      <c r="G15" s="321"/>
      <c r="H15" s="334"/>
      <c r="I15" s="14"/>
    </row>
    <row r="16" spans="1:9" s="2" customFormat="1" x14ac:dyDescent="0.3">
      <c r="A16" s="26"/>
      <c r="B16" s="22" t="s">
        <v>0</v>
      </c>
      <c r="C16" s="319"/>
      <c r="D16" s="319"/>
      <c r="E16" s="322"/>
      <c r="F16" s="322"/>
      <c r="G16" s="322"/>
      <c r="H16" s="335"/>
      <c r="I16" s="14"/>
    </row>
    <row r="17" spans="1:11" s="40" customFormat="1" ht="24.75" customHeight="1" x14ac:dyDescent="0.25">
      <c r="A17" s="7">
        <v>4</v>
      </c>
      <c r="B17" s="238" t="s">
        <v>154</v>
      </c>
      <c r="C17" s="102">
        <f>'Worksheet Pages 1 and 2'!D102</f>
        <v>0</v>
      </c>
      <c r="D17" s="110">
        <f>'Worksheet Pages 1 and 2'!C26</f>
        <v>0</v>
      </c>
      <c r="E17" s="145">
        <f>'Worksheet Pages 1 and 2'!D93</f>
        <v>0</v>
      </c>
      <c r="F17" s="145">
        <f>'Worksheet Pages 1 and 2'!E93</f>
        <v>0</v>
      </c>
      <c r="G17" s="145">
        <f>'Worksheet Pages 1 and 2'!F93</f>
        <v>0</v>
      </c>
      <c r="H17" s="145">
        <f>'Worksheet Pages 1 and 2'!G93</f>
        <v>0</v>
      </c>
      <c r="I17" s="41"/>
    </row>
    <row r="18" spans="1:11" ht="15" x14ac:dyDescent="0.25">
      <c r="A18" s="7">
        <v>5</v>
      </c>
      <c r="B18" s="6" t="s">
        <v>117</v>
      </c>
      <c r="C18" s="133">
        <f>SUM(C11:C17)</f>
        <v>0</v>
      </c>
      <c r="D18" s="103">
        <f>'Worksheet Pages 1 and 2'!C33</f>
        <v>0</v>
      </c>
      <c r="E18" s="145">
        <f>E11+E13+E14+E17</f>
        <v>0</v>
      </c>
      <c r="F18" s="145">
        <f>F11+F13+F14+F17</f>
        <v>0</v>
      </c>
      <c r="G18" s="145">
        <f>G11+G13+G14+G17</f>
        <v>0</v>
      </c>
      <c r="H18" s="145">
        <f>H11+H13+H14+H17</f>
        <v>0</v>
      </c>
      <c r="I18" s="4"/>
    </row>
    <row r="19" spans="1:11" x14ac:dyDescent="0.3">
      <c r="A19" s="17">
        <v>6</v>
      </c>
      <c r="B19" s="18" t="s">
        <v>12</v>
      </c>
      <c r="C19" s="317">
        <f>'Worksheet Pages 1 and 2'!D103</f>
        <v>0</v>
      </c>
      <c r="D19" s="317">
        <f>'Worksheet Pages 1 and 2'!C38</f>
        <v>0</v>
      </c>
      <c r="E19" s="355">
        <f>'Worksheet Pages 1 and 2'!D95</f>
        <v>0</v>
      </c>
      <c r="F19" s="355">
        <f>'Worksheet Pages 1 and 2'!E95</f>
        <v>0</v>
      </c>
      <c r="G19" s="355">
        <f>'Worksheet Pages 1 and 2'!F95</f>
        <v>0</v>
      </c>
      <c r="H19" s="355">
        <f>'Worksheet Pages 1 and 2'!G95</f>
        <v>0</v>
      </c>
      <c r="I19" s="4"/>
    </row>
    <row r="20" spans="1:11" x14ac:dyDescent="0.3">
      <c r="A20" s="20"/>
      <c r="B20" s="19" t="s">
        <v>1</v>
      </c>
      <c r="C20" s="319"/>
      <c r="D20" s="319"/>
      <c r="E20" s="317"/>
      <c r="F20" s="317"/>
      <c r="G20" s="317"/>
      <c r="H20" s="317"/>
      <c r="I20" s="4"/>
    </row>
    <row r="21" spans="1:11" ht="15" x14ac:dyDescent="0.25">
      <c r="A21" s="17">
        <v>7</v>
      </c>
      <c r="B21" s="216" t="s">
        <v>118</v>
      </c>
      <c r="C21" s="189">
        <f>SUM(C18:C20)</f>
        <v>0</v>
      </c>
      <c r="D21" s="189">
        <f>'Worksheet Pages 1 and 2'!C43</f>
        <v>0</v>
      </c>
      <c r="E21" s="190">
        <f>E18+E19</f>
        <v>0</v>
      </c>
      <c r="F21" s="190">
        <f>F18+F19</f>
        <v>0</v>
      </c>
      <c r="G21" s="190">
        <f>G18+G19</f>
        <v>0</v>
      </c>
      <c r="H21" s="190">
        <f>H18+H19</f>
        <v>0</v>
      </c>
      <c r="I21" s="4"/>
    </row>
    <row r="22" spans="1:11" s="40" customFormat="1" ht="15" x14ac:dyDescent="0.25">
      <c r="A22" s="217"/>
      <c r="B22" s="203"/>
      <c r="C22" s="204"/>
      <c r="D22" s="204"/>
      <c r="E22" s="205"/>
      <c r="F22" s="205"/>
      <c r="G22" s="205"/>
      <c r="H22" s="205"/>
      <c r="I22" s="41"/>
    </row>
    <row r="23" spans="1:11" s="40" customFormat="1" ht="15" x14ac:dyDescent="0.25">
      <c r="A23" s="206"/>
      <c r="B23" s="141"/>
      <c r="C23" s="207"/>
      <c r="D23" s="207"/>
      <c r="E23" s="208"/>
      <c r="F23" s="208"/>
      <c r="G23" s="208"/>
      <c r="H23" s="208"/>
      <c r="I23" s="41"/>
    </row>
    <row r="24" spans="1:11" ht="15" x14ac:dyDescent="0.25">
      <c r="A24" s="337" t="s">
        <v>56</v>
      </c>
      <c r="B24" s="337"/>
      <c r="C24" s="337"/>
      <c r="D24" s="337"/>
      <c r="E24" s="337"/>
      <c r="F24" s="337"/>
      <c r="G24" s="337"/>
      <c r="H24" s="337"/>
      <c r="I24" s="4"/>
    </row>
    <row r="25" spans="1:11" s="40" customFormat="1" ht="15" x14ac:dyDescent="0.25">
      <c r="A25" s="202"/>
      <c r="B25" s="173"/>
      <c r="C25" s="173"/>
      <c r="D25" s="173"/>
      <c r="E25" s="173"/>
      <c r="F25" s="173"/>
      <c r="G25" s="173"/>
      <c r="H25" s="174"/>
      <c r="I25" s="41"/>
    </row>
    <row r="26" spans="1:11" ht="15" x14ac:dyDescent="0.25">
      <c r="A26" s="339" t="s">
        <v>20</v>
      </c>
      <c r="B26" s="340"/>
      <c r="C26" s="340"/>
      <c r="D26" s="340"/>
      <c r="E26" s="340"/>
      <c r="F26" s="340"/>
      <c r="G26" s="340"/>
      <c r="H26" s="341"/>
    </row>
    <row r="27" spans="1:11" ht="15.75" customHeight="1" x14ac:dyDescent="0.25">
      <c r="A27" s="126" t="s">
        <v>67</v>
      </c>
      <c r="B27" s="115" t="s">
        <v>57</v>
      </c>
      <c r="C27" s="122" t="str">
        <f>'Worksheet Pages 1 and 2'!D47</f>
        <v>Type Yes or No</v>
      </c>
      <c r="D27" s="115" t="s">
        <v>64</v>
      </c>
      <c r="E27" s="115"/>
      <c r="F27" s="115"/>
      <c r="G27" s="115"/>
      <c r="H27" s="116"/>
      <c r="K27" s="113"/>
    </row>
    <row r="28" spans="1:11" ht="15.6" x14ac:dyDescent="0.3">
      <c r="A28" s="126" t="s">
        <v>66</v>
      </c>
      <c r="B28" s="115" t="s">
        <v>58</v>
      </c>
      <c r="C28" s="115"/>
      <c r="D28" s="122" t="str">
        <f>'Worksheet Pages 1 and 2'!F48</f>
        <v>Type Yes or No</v>
      </c>
      <c r="E28" s="156"/>
      <c r="F28" s="123" t="str">
        <f>'Worksheet Pages 1 and 2'!G48</f>
        <v>If yes, amt?</v>
      </c>
      <c r="G28" s="115" t="s">
        <v>115</v>
      </c>
      <c r="H28" s="116"/>
    </row>
    <row r="29" spans="1:11" ht="15.6" x14ac:dyDescent="0.3">
      <c r="A29" s="121" t="s">
        <v>65</v>
      </c>
      <c r="B29" s="113" t="s">
        <v>68</v>
      </c>
      <c r="C29" s="113"/>
      <c r="D29" s="113"/>
      <c r="E29" s="325" t="str">
        <f>'Worksheet Pages 1 and 2'!G49</f>
        <v>Type Yes or No</v>
      </c>
      <c r="F29" s="326"/>
      <c r="G29" s="113"/>
      <c r="H29" s="114"/>
    </row>
    <row r="30" spans="1:11" ht="15" x14ac:dyDescent="0.25">
      <c r="A30" s="218"/>
      <c r="B30" s="342" t="s">
        <v>171</v>
      </c>
      <c r="C30" s="342"/>
      <c r="D30" s="342"/>
      <c r="E30" s="342"/>
      <c r="F30" s="342"/>
      <c r="G30" s="342"/>
      <c r="H30" s="343"/>
      <c r="I30" s="283"/>
      <c r="J30" s="283"/>
    </row>
    <row r="31" spans="1:11" s="40" customFormat="1" ht="15" x14ac:dyDescent="0.25">
      <c r="A31" s="154" t="s">
        <v>59</v>
      </c>
      <c r="B31" s="113" t="s">
        <v>99</v>
      </c>
      <c r="C31" s="113"/>
      <c r="D31" s="113"/>
      <c r="E31" s="325" t="str">
        <f>'Worksheet Pages 1 and 2'!G51</f>
        <v>Type Yes or No</v>
      </c>
      <c r="F31" s="326"/>
      <c r="G31" s="161" t="str">
        <f>'Worksheet Pages 1 and 2'!H51</f>
        <v>If yes, amt?</v>
      </c>
      <c r="H31" s="114"/>
    </row>
    <row r="32" spans="1:11" ht="15" x14ac:dyDescent="0.25">
      <c r="A32" s="139" t="s">
        <v>98</v>
      </c>
      <c r="B32" s="140" t="s">
        <v>60</v>
      </c>
      <c r="C32" s="140"/>
      <c r="D32" s="122" t="str">
        <f>'Worksheet Pages 1 and 2'!F52</f>
        <v>Type Yes or No</v>
      </c>
      <c r="E32" s="161" t="str">
        <f>'Worksheet Pages 1 and 2'!G52</f>
        <v>If yes, amt?</v>
      </c>
      <c r="F32" s="140"/>
      <c r="G32" s="166"/>
      <c r="H32" s="165"/>
      <c r="J32" s="2"/>
    </row>
    <row r="33" spans="1:10" ht="15" x14ac:dyDescent="0.25">
      <c r="A33" s="338"/>
      <c r="B33" s="338"/>
      <c r="C33" s="338"/>
      <c r="D33" s="338"/>
      <c r="E33" s="338"/>
      <c r="F33" s="338"/>
      <c r="G33" s="338"/>
      <c r="H33" s="338"/>
      <c r="I33" s="4"/>
    </row>
    <row r="34" spans="1:10" s="40" customFormat="1" ht="16.5" x14ac:dyDescent="0.3">
      <c r="A34" s="336" t="s">
        <v>53</v>
      </c>
      <c r="B34" s="336"/>
      <c r="C34" s="336"/>
      <c r="D34" s="336"/>
      <c r="E34" s="336"/>
      <c r="F34" s="336"/>
      <c r="G34" s="336"/>
      <c r="H34" s="336"/>
      <c r="I34" s="41"/>
    </row>
    <row r="35" spans="1:10" ht="15" x14ac:dyDescent="0.25">
      <c r="A35" s="286">
        <v>8</v>
      </c>
      <c r="B35" s="285" t="s">
        <v>228</v>
      </c>
      <c r="C35" s="323" t="str">
        <f>'Worksheet Pages 1 and 2'!C57</f>
        <v>Answer 4A</v>
      </c>
      <c r="D35" s="324"/>
      <c r="E35" s="330" t="s">
        <v>233</v>
      </c>
      <c r="F35" s="331"/>
      <c r="G35" s="331"/>
      <c r="H35" s="332"/>
      <c r="I35" s="4"/>
    </row>
    <row r="36" spans="1:10" ht="15" x14ac:dyDescent="0.25">
      <c r="A36" s="286">
        <v>9</v>
      </c>
      <c r="B36" s="285" t="s">
        <v>229</v>
      </c>
      <c r="C36" s="323" t="str">
        <f>'Worksheet Pages 1 and 2'!C62</f>
        <v>Answer 4A</v>
      </c>
      <c r="D36" s="324"/>
      <c r="E36" s="330" t="s">
        <v>234</v>
      </c>
      <c r="F36" s="331"/>
      <c r="G36" s="331"/>
      <c r="H36" s="332"/>
      <c r="I36" s="4"/>
    </row>
    <row r="37" spans="1:10" s="40" customFormat="1" x14ac:dyDescent="0.3">
      <c r="A37" s="286">
        <v>10</v>
      </c>
      <c r="B37" s="285" t="s">
        <v>33</v>
      </c>
      <c r="C37" s="323">
        <f>'Worksheet Pages 1 and 2'!C69</f>
        <v>0</v>
      </c>
      <c r="D37" s="324"/>
      <c r="E37" s="330" t="s">
        <v>230</v>
      </c>
      <c r="F37" s="331"/>
      <c r="G37" s="331"/>
      <c r="H37" s="332"/>
      <c r="I37" s="41"/>
    </row>
    <row r="38" spans="1:10" s="40" customFormat="1" ht="15" x14ac:dyDescent="0.25">
      <c r="A38" s="287">
        <v>11</v>
      </c>
      <c r="B38" s="284" t="s">
        <v>35</v>
      </c>
      <c r="C38" s="323">
        <f>'Worksheet Pages 1 and 2'!C74</f>
        <v>0</v>
      </c>
      <c r="D38" s="324"/>
      <c r="E38" s="130" t="s">
        <v>72</v>
      </c>
      <c r="F38" s="131"/>
      <c r="G38" s="131"/>
      <c r="H38" s="132"/>
      <c r="I38" s="41"/>
    </row>
    <row r="39" spans="1:10" x14ac:dyDescent="0.3">
      <c r="A39" s="289">
        <v>12</v>
      </c>
      <c r="B39" s="288" t="s">
        <v>9</v>
      </c>
      <c r="C39" s="345">
        <f>'Worksheet Pages 1 and 2'!C79</f>
        <v>0</v>
      </c>
      <c r="D39" s="346"/>
      <c r="E39" s="330" t="s">
        <v>235</v>
      </c>
      <c r="F39" s="331"/>
      <c r="G39" s="331"/>
      <c r="H39" s="332"/>
      <c r="I39" s="4"/>
      <c r="J39" s="195"/>
    </row>
    <row r="40" spans="1:10" x14ac:dyDescent="0.3">
      <c r="A40" s="328"/>
      <c r="B40" s="329"/>
      <c r="C40" s="347"/>
      <c r="D40" s="348"/>
      <c r="E40" s="330" t="s">
        <v>236</v>
      </c>
      <c r="F40" s="331"/>
      <c r="G40" s="331"/>
      <c r="H40" s="332"/>
      <c r="I40" s="4"/>
    </row>
    <row r="41" spans="1:10" ht="15.75" thickBot="1" x14ac:dyDescent="0.3">
      <c r="A41" s="291">
        <v>13</v>
      </c>
      <c r="B41" s="290" t="s">
        <v>10</v>
      </c>
      <c r="C41" s="349">
        <f>'Worksheet Pages 1 and 2'!C84</f>
        <v>0</v>
      </c>
      <c r="D41" s="350"/>
      <c r="E41" s="351" t="s">
        <v>11</v>
      </c>
      <c r="F41" s="352"/>
      <c r="G41" s="352"/>
      <c r="H41" s="353"/>
      <c r="I41" s="4"/>
    </row>
    <row r="42" spans="1:10" ht="15.75" thickTop="1" x14ac:dyDescent="0.25">
      <c r="A42" s="344" t="s">
        <v>81</v>
      </c>
      <c r="B42" s="344"/>
      <c r="C42" s="344"/>
      <c r="D42" s="344"/>
      <c r="E42" s="344"/>
      <c r="F42" s="344"/>
      <c r="G42" s="344"/>
      <c r="H42" s="344"/>
    </row>
    <row r="44" spans="1:10" x14ac:dyDescent="0.3">
      <c r="B44" t="s">
        <v>15</v>
      </c>
      <c r="D44" t="s">
        <v>15</v>
      </c>
      <c r="H44" t="s">
        <v>17</v>
      </c>
    </row>
    <row r="45" spans="1:10" x14ac:dyDescent="0.3">
      <c r="B45" s="27" t="s">
        <v>16</v>
      </c>
      <c r="C45" s="13"/>
      <c r="D45" s="315" t="s">
        <v>163</v>
      </c>
      <c r="E45" s="315"/>
      <c r="F45" s="315"/>
      <c r="G45" s="240"/>
      <c r="H45" s="12" t="s">
        <v>18</v>
      </c>
    </row>
    <row r="46" spans="1:10" s="40" customFormat="1" ht="10.5" customHeight="1" x14ac:dyDescent="0.3">
      <c r="B46" s="188"/>
      <c r="C46" s="13"/>
      <c r="D46" s="315" t="s">
        <v>162</v>
      </c>
      <c r="E46" s="315"/>
      <c r="F46" s="315"/>
      <c r="G46" s="188"/>
      <c r="H46" s="12"/>
    </row>
    <row r="47" spans="1:10" s="40" customFormat="1" x14ac:dyDescent="0.3">
      <c r="B47" s="239"/>
      <c r="C47" s="13"/>
      <c r="D47" s="315" t="s">
        <v>172</v>
      </c>
      <c r="E47" s="315"/>
      <c r="F47" s="315"/>
      <c r="G47" s="240"/>
      <c r="H47" s="12"/>
    </row>
    <row r="48" spans="1:10" s="40" customFormat="1" x14ac:dyDescent="0.3">
      <c r="B48" s="239"/>
      <c r="C48" s="13"/>
      <c r="D48" s="239"/>
      <c r="E48" s="239"/>
      <c r="F48" s="239"/>
      <c r="G48" s="239"/>
      <c r="H48" s="12"/>
    </row>
    <row r="49" spans="1:9" s="2" customFormat="1" x14ac:dyDescent="0.3">
      <c r="A49" s="327" t="s">
        <v>151</v>
      </c>
      <c r="B49" s="327"/>
      <c r="C49" s="327"/>
      <c r="D49" s="327"/>
      <c r="E49" s="327"/>
      <c r="F49" s="327"/>
      <c r="G49" s="327"/>
      <c r="H49" s="327"/>
      <c r="I49" s="29"/>
    </row>
    <row r="50" spans="1:9" s="196" customFormat="1" x14ac:dyDescent="0.3">
      <c r="A50" s="316" t="s">
        <v>231</v>
      </c>
      <c r="B50" s="316"/>
      <c r="C50" s="316"/>
      <c r="D50" s="316"/>
      <c r="E50" s="316"/>
      <c r="F50" s="316"/>
      <c r="G50" s="316"/>
      <c r="H50" s="316"/>
    </row>
  </sheetData>
  <sheetProtection insertHyperlinks="0"/>
  <mergeCells count="50">
    <mergeCell ref="A1:H1"/>
    <mergeCell ref="E19:E20"/>
    <mergeCell ref="F19:F20"/>
    <mergeCell ref="G19:G20"/>
    <mergeCell ref="H19:H20"/>
    <mergeCell ref="D5:H5"/>
    <mergeCell ref="E7:H7"/>
    <mergeCell ref="E8:H8"/>
    <mergeCell ref="E9:H9"/>
    <mergeCell ref="H11:H12"/>
    <mergeCell ref="D6:H6"/>
    <mergeCell ref="F11:F12"/>
    <mergeCell ref="G11:G12"/>
    <mergeCell ref="D11:D12"/>
    <mergeCell ref="E11:E12"/>
    <mergeCell ref="C11:C12"/>
    <mergeCell ref="A42:H42"/>
    <mergeCell ref="C37:D37"/>
    <mergeCell ref="C36:D36"/>
    <mergeCell ref="C39:D40"/>
    <mergeCell ref="C41:D41"/>
    <mergeCell ref="E37:H37"/>
    <mergeCell ref="E39:H39"/>
    <mergeCell ref="E41:H41"/>
    <mergeCell ref="E40:H40"/>
    <mergeCell ref="E36:H36"/>
    <mergeCell ref="G14:G16"/>
    <mergeCell ref="H14:H16"/>
    <mergeCell ref="A34:H34"/>
    <mergeCell ref="A24:H24"/>
    <mergeCell ref="E29:F29"/>
    <mergeCell ref="A33:H33"/>
    <mergeCell ref="A26:H26"/>
    <mergeCell ref="B30:H30"/>
    <mergeCell ref="D47:F47"/>
    <mergeCell ref="D45:F45"/>
    <mergeCell ref="A50:H50"/>
    <mergeCell ref="C14:C16"/>
    <mergeCell ref="E14:E16"/>
    <mergeCell ref="C35:D35"/>
    <mergeCell ref="C38:D38"/>
    <mergeCell ref="D19:D20"/>
    <mergeCell ref="C19:C20"/>
    <mergeCell ref="E31:F31"/>
    <mergeCell ref="A49:H49"/>
    <mergeCell ref="A40:B40"/>
    <mergeCell ref="E35:H35"/>
    <mergeCell ref="D46:F46"/>
    <mergeCell ref="D14:D16"/>
    <mergeCell ref="F14:F16"/>
  </mergeCells>
  <hyperlinks>
    <hyperlink ref="A24:H24" location="'Worksheet Pages 1 and 2'!A1" display="(Click here to go back to worksheet to edit)    "/>
    <hyperlink ref="A42:H42" location="'Worksheet Pages 1 and 2'!A1" display="(Click here to go back to worksheet to edit)"/>
    <hyperlink ref="B30:H30" r:id="rId1" display="       (A &quot;Contribution Election Form&quot; is required only if changing amount) "/>
  </hyperlinks>
  <pageMargins left="0.45" right="0.2" top="0.25" bottom="0.2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5" sqref="D5"/>
    </sheetView>
  </sheetViews>
  <sheetFormatPr defaultColWidth="9.109375" defaultRowHeight="14.4" x14ac:dyDescent="0.3"/>
  <cols>
    <col min="1" max="1" width="18.33203125" style="41" customWidth="1"/>
    <col min="2" max="2" width="16.33203125" style="41" customWidth="1"/>
    <col min="3" max="3" width="15.6640625" style="41" customWidth="1"/>
    <col min="4" max="4" width="16.88671875" style="41" customWidth="1"/>
    <col min="5" max="5" width="22.109375" style="41" customWidth="1"/>
    <col min="6" max="16384" width="9.109375" style="41"/>
  </cols>
  <sheetData>
    <row r="1" spans="1:8" ht="29.25" customHeight="1" x14ac:dyDescent="0.25">
      <c r="A1" s="370" t="s">
        <v>101</v>
      </c>
      <c r="B1" s="371"/>
      <c r="C1" s="371"/>
      <c r="D1" s="371"/>
      <c r="E1" s="372"/>
    </row>
    <row r="2" spans="1:8" ht="24.75" customHeight="1" x14ac:dyDescent="0.25">
      <c r="A2" s="373" t="s">
        <v>232</v>
      </c>
      <c r="B2" s="374"/>
      <c r="C2" s="374"/>
      <c r="D2" s="374"/>
      <c r="E2" s="375"/>
    </row>
    <row r="3" spans="1:8" ht="60" customHeight="1" x14ac:dyDescent="0.25">
      <c r="A3" s="171" t="s">
        <v>102</v>
      </c>
      <c r="B3" s="247" t="s">
        <v>103</v>
      </c>
      <c r="C3" s="254" t="s">
        <v>114</v>
      </c>
      <c r="D3" s="254" t="s">
        <v>146</v>
      </c>
      <c r="E3" s="255" t="s">
        <v>105</v>
      </c>
    </row>
    <row r="4" spans="1:8" ht="24.75" customHeight="1" x14ac:dyDescent="0.25">
      <c r="A4" s="171"/>
      <c r="B4" s="172">
        <v>46999</v>
      </c>
      <c r="C4" s="172">
        <v>43404</v>
      </c>
      <c r="D4" s="172">
        <v>40598</v>
      </c>
      <c r="E4" s="172"/>
    </row>
    <row r="5" spans="1:8" ht="24.75" customHeight="1" x14ac:dyDescent="0.25">
      <c r="A5" s="171">
        <v>1</v>
      </c>
      <c r="B5" s="172">
        <f>B4+200</f>
        <v>47199</v>
      </c>
      <c r="C5" s="172">
        <f>C4+200</f>
        <v>43604</v>
      </c>
      <c r="D5" s="172">
        <f>D4+200</f>
        <v>40798</v>
      </c>
      <c r="E5" s="247"/>
    </row>
    <row r="6" spans="1:8" ht="26.25" customHeight="1" x14ac:dyDescent="0.25">
      <c r="A6" s="171">
        <v>2</v>
      </c>
      <c r="B6" s="172">
        <f t="shared" ref="B6:B24" si="0">B5+200</f>
        <v>47399</v>
      </c>
      <c r="C6" s="172">
        <f t="shared" ref="C6:C24" si="1">C5+200</f>
        <v>43804</v>
      </c>
      <c r="D6" s="172">
        <f t="shared" ref="D6:D24" si="2">D5+200</f>
        <v>40998</v>
      </c>
      <c r="E6" s="247"/>
    </row>
    <row r="7" spans="1:8" ht="24.75" customHeight="1" x14ac:dyDescent="0.25">
      <c r="A7" s="171">
        <v>3</v>
      </c>
      <c r="B7" s="172">
        <f t="shared" si="0"/>
        <v>47599</v>
      </c>
      <c r="C7" s="172">
        <f t="shared" si="1"/>
        <v>44004</v>
      </c>
      <c r="D7" s="172">
        <f t="shared" si="2"/>
        <v>41198</v>
      </c>
      <c r="E7" s="172"/>
      <c r="H7" s="245"/>
    </row>
    <row r="8" spans="1:8" ht="24.75" customHeight="1" x14ac:dyDescent="0.25">
      <c r="A8" s="171">
        <v>4</v>
      </c>
      <c r="B8" s="172">
        <f t="shared" si="0"/>
        <v>47799</v>
      </c>
      <c r="C8" s="172">
        <f t="shared" si="1"/>
        <v>44204</v>
      </c>
      <c r="D8" s="172">
        <f t="shared" si="2"/>
        <v>41398</v>
      </c>
      <c r="E8" s="247"/>
    </row>
    <row r="9" spans="1:8" ht="24.75" customHeight="1" x14ac:dyDescent="0.25">
      <c r="A9" s="171">
        <v>5</v>
      </c>
      <c r="B9" s="172">
        <f t="shared" si="0"/>
        <v>47999</v>
      </c>
      <c r="C9" s="172">
        <f t="shared" si="1"/>
        <v>44404</v>
      </c>
      <c r="D9" s="172">
        <f t="shared" si="2"/>
        <v>41598</v>
      </c>
      <c r="E9" s="247"/>
    </row>
    <row r="10" spans="1:8" ht="25.5" customHeight="1" x14ac:dyDescent="0.25">
      <c r="A10" s="171">
        <v>6</v>
      </c>
      <c r="B10" s="172">
        <f t="shared" si="0"/>
        <v>48199</v>
      </c>
      <c r="C10" s="172">
        <f t="shared" si="1"/>
        <v>44604</v>
      </c>
      <c r="D10" s="172">
        <f t="shared" si="2"/>
        <v>41798</v>
      </c>
      <c r="E10" s="1"/>
    </row>
    <row r="11" spans="1:8" ht="25.5" customHeight="1" x14ac:dyDescent="0.25">
      <c r="A11" s="171">
        <v>7</v>
      </c>
      <c r="B11" s="172">
        <f t="shared" si="0"/>
        <v>48399</v>
      </c>
      <c r="C11" s="172">
        <f t="shared" si="1"/>
        <v>44804</v>
      </c>
      <c r="D11" s="172">
        <f t="shared" si="2"/>
        <v>41998</v>
      </c>
      <c r="E11" s="1"/>
    </row>
    <row r="12" spans="1:8" ht="24" customHeight="1" x14ac:dyDescent="0.25">
      <c r="A12" s="171">
        <v>8</v>
      </c>
      <c r="B12" s="172">
        <f t="shared" si="0"/>
        <v>48599</v>
      </c>
      <c r="C12" s="172">
        <f t="shared" si="1"/>
        <v>45004</v>
      </c>
      <c r="D12" s="172">
        <f t="shared" si="2"/>
        <v>42198</v>
      </c>
      <c r="E12" s="1"/>
    </row>
    <row r="13" spans="1:8" ht="24.75" customHeight="1" x14ac:dyDescent="0.25">
      <c r="A13" s="171">
        <v>9</v>
      </c>
      <c r="B13" s="172">
        <f t="shared" si="0"/>
        <v>48799</v>
      </c>
      <c r="C13" s="172">
        <f t="shared" si="1"/>
        <v>45204</v>
      </c>
      <c r="D13" s="172">
        <f t="shared" si="2"/>
        <v>42398</v>
      </c>
      <c r="E13" s="1"/>
    </row>
    <row r="14" spans="1:8" ht="26.25" customHeight="1" x14ac:dyDescent="0.25">
      <c r="A14" s="171">
        <v>10</v>
      </c>
      <c r="B14" s="172">
        <f t="shared" si="0"/>
        <v>48999</v>
      </c>
      <c r="C14" s="172">
        <f t="shared" si="1"/>
        <v>45404</v>
      </c>
      <c r="D14" s="172">
        <f t="shared" si="2"/>
        <v>42598</v>
      </c>
      <c r="E14" s="1"/>
    </row>
    <row r="15" spans="1:8" ht="24" customHeight="1" x14ac:dyDescent="0.3">
      <c r="A15" s="171">
        <v>11</v>
      </c>
      <c r="B15" s="172">
        <f t="shared" si="0"/>
        <v>49199</v>
      </c>
      <c r="C15" s="172">
        <f t="shared" si="1"/>
        <v>45604</v>
      </c>
      <c r="D15" s="172">
        <f t="shared" si="2"/>
        <v>42798</v>
      </c>
      <c r="E15" s="1"/>
    </row>
    <row r="16" spans="1:8" ht="24.75" customHeight="1" x14ac:dyDescent="0.3">
      <c r="A16" s="171">
        <v>12</v>
      </c>
      <c r="B16" s="172">
        <f t="shared" si="0"/>
        <v>49399</v>
      </c>
      <c r="C16" s="172">
        <f t="shared" si="1"/>
        <v>45804</v>
      </c>
      <c r="D16" s="172">
        <f t="shared" si="2"/>
        <v>42998</v>
      </c>
      <c r="E16" s="1"/>
    </row>
    <row r="17" spans="1:5" ht="25.5" customHeight="1" x14ac:dyDescent="0.3">
      <c r="A17" s="171">
        <v>13</v>
      </c>
      <c r="B17" s="172">
        <f t="shared" si="0"/>
        <v>49599</v>
      </c>
      <c r="C17" s="172">
        <f t="shared" si="1"/>
        <v>46004</v>
      </c>
      <c r="D17" s="172">
        <f t="shared" si="2"/>
        <v>43198</v>
      </c>
      <c r="E17" s="1"/>
    </row>
    <row r="18" spans="1:5" ht="24.75" customHeight="1" x14ac:dyDescent="0.3">
      <c r="A18" s="171">
        <v>14</v>
      </c>
      <c r="B18" s="172">
        <f t="shared" si="0"/>
        <v>49799</v>
      </c>
      <c r="C18" s="172">
        <f t="shared" si="1"/>
        <v>46204</v>
      </c>
      <c r="D18" s="172">
        <f t="shared" si="2"/>
        <v>43398</v>
      </c>
      <c r="E18" s="1"/>
    </row>
    <row r="19" spans="1:5" ht="27" customHeight="1" x14ac:dyDescent="0.3">
      <c r="A19" s="171">
        <v>15</v>
      </c>
      <c r="B19" s="172">
        <f t="shared" si="0"/>
        <v>49999</v>
      </c>
      <c r="C19" s="172">
        <f t="shared" si="1"/>
        <v>46404</v>
      </c>
      <c r="D19" s="172">
        <f t="shared" si="2"/>
        <v>43598</v>
      </c>
      <c r="E19" s="186"/>
    </row>
    <row r="20" spans="1:5" ht="24" customHeight="1" x14ac:dyDescent="0.3">
      <c r="A20" s="200">
        <v>16</v>
      </c>
      <c r="B20" s="172">
        <f t="shared" si="0"/>
        <v>50199</v>
      </c>
      <c r="C20" s="172">
        <f t="shared" si="1"/>
        <v>46604</v>
      </c>
      <c r="D20" s="172">
        <f t="shared" si="2"/>
        <v>43798</v>
      </c>
      <c r="E20" s="197"/>
    </row>
    <row r="21" spans="1:5" ht="22.5" customHeight="1" x14ac:dyDescent="0.3">
      <c r="A21" s="247">
        <v>17</v>
      </c>
      <c r="B21" s="172">
        <f t="shared" si="0"/>
        <v>50399</v>
      </c>
      <c r="C21" s="172">
        <f t="shared" si="1"/>
        <v>46804</v>
      </c>
      <c r="D21" s="172">
        <f t="shared" si="2"/>
        <v>43998</v>
      </c>
      <c r="E21" s="198"/>
    </row>
    <row r="22" spans="1:5" ht="23.25" customHeight="1" x14ac:dyDescent="0.3">
      <c r="A22" s="201">
        <v>18</v>
      </c>
      <c r="B22" s="172">
        <f t="shared" si="0"/>
        <v>50599</v>
      </c>
      <c r="C22" s="172">
        <f t="shared" si="1"/>
        <v>47004</v>
      </c>
      <c r="D22" s="172">
        <f t="shared" si="2"/>
        <v>44198</v>
      </c>
      <c r="E22" s="199"/>
    </row>
    <row r="23" spans="1:5" ht="22.5" customHeight="1" x14ac:dyDescent="0.3">
      <c r="A23" s="247">
        <v>19</v>
      </c>
      <c r="B23" s="172">
        <f t="shared" si="0"/>
        <v>50799</v>
      </c>
      <c r="C23" s="172">
        <f t="shared" si="1"/>
        <v>47204</v>
      </c>
      <c r="D23" s="172">
        <f t="shared" si="2"/>
        <v>44398</v>
      </c>
      <c r="E23" s="1"/>
    </row>
    <row r="24" spans="1:5" ht="21.75" customHeight="1" x14ac:dyDescent="0.3">
      <c r="A24" s="247">
        <v>20</v>
      </c>
      <c r="B24" s="172">
        <f t="shared" si="0"/>
        <v>50999</v>
      </c>
      <c r="C24" s="172">
        <f t="shared" si="1"/>
        <v>47404</v>
      </c>
      <c r="D24" s="172">
        <f t="shared" si="2"/>
        <v>44598</v>
      </c>
      <c r="E24" s="186" t="s">
        <v>104</v>
      </c>
    </row>
    <row r="26" spans="1:5" x14ac:dyDescent="0.3">
      <c r="A26" s="41" t="s">
        <v>156</v>
      </c>
    </row>
    <row r="27" spans="1:5" x14ac:dyDescent="0.3">
      <c r="A27" s="41" t="s">
        <v>119</v>
      </c>
    </row>
  </sheetData>
  <mergeCells count="2">
    <mergeCell ref="A1:E1"/>
    <mergeCell ref="A2:E2"/>
  </mergeCells>
  <hyperlinks>
    <hyperlink ref="E3" location="'Worksheet Pages 1 and 2'!A1" display="Click here  to return to worksheet"/>
    <hyperlink ref="E24" location="'Worksheet Pages 1 and 2'!A1" display="Click here-return to worksheet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Worksheet Pages 1 and 2</vt:lpstr>
      <vt:lpstr>Compensation Form Page 3</vt:lpstr>
      <vt:lpstr>Minimum Salaries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Moreland</dc:creator>
  <cp:lastModifiedBy>Terri Cleary</cp:lastModifiedBy>
  <cp:lastPrinted>2023-08-17T23:51:49Z</cp:lastPrinted>
  <dcterms:created xsi:type="dcterms:W3CDTF">2011-11-23T19:32:58Z</dcterms:created>
  <dcterms:modified xsi:type="dcterms:W3CDTF">2023-09-09T02:09:35Z</dcterms:modified>
</cp:coreProperties>
</file>